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545" activeTab="0"/>
  </bookViews>
  <sheets>
    <sheet name="2017" sheetId="1" r:id="rId1"/>
    <sheet name="2018-19" sheetId="2" r:id="rId2"/>
  </sheets>
  <definedNames>
    <definedName name="_xlnm.Print_Area" localSheetId="0">'2017'!$A$3:$I$247</definedName>
  </definedNames>
  <calcPr fullCalcOnLoad="1"/>
</workbook>
</file>

<file path=xl/sharedStrings.xml><?xml version="1.0" encoding="utf-8"?>
<sst xmlns="http://schemas.openxmlformats.org/spreadsheetml/2006/main" count="1511" uniqueCount="248">
  <si>
    <t>Коды  ведомственной классификации</t>
  </si>
  <si>
    <t>Целевая статья</t>
  </si>
  <si>
    <t>00</t>
  </si>
  <si>
    <t>000</t>
  </si>
  <si>
    <t>Общегосударственные вопросы</t>
  </si>
  <si>
    <t>01</t>
  </si>
  <si>
    <t>02</t>
  </si>
  <si>
    <t>07</t>
  </si>
  <si>
    <t>Резервные фонды</t>
  </si>
  <si>
    <t>Другие общегосударственные вопросы</t>
  </si>
  <si>
    <t>03</t>
  </si>
  <si>
    <t>09</t>
  </si>
  <si>
    <t>04</t>
  </si>
  <si>
    <t>08</t>
  </si>
  <si>
    <t>11</t>
  </si>
  <si>
    <t>05</t>
  </si>
  <si>
    <t>10</t>
  </si>
  <si>
    <t>06</t>
  </si>
  <si>
    <t>Пенсионное обеспечение</t>
  </si>
  <si>
    <t>Культура</t>
  </si>
  <si>
    <t xml:space="preserve">Наименование </t>
  </si>
  <si>
    <t>ГРБС</t>
  </si>
  <si>
    <t>Раз  дел</t>
  </si>
  <si>
    <t>Под   раз    дел</t>
  </si>
  <si>
    <t>Вид рас  хода</t>
  </si>
  <si>
    <t>Доплаты к пенсиям, дополнительное пенсионное обеспечение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</si>
  <si>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</si>
  <si>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</si>
  <si>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(тыс. рублей)</t>
  </si>
  <si>
    <t>Оценка недвижимости, признание прав и регулирование отношений по государственной и муниципальной собственности</t>
  </si>
  <si>
    <t>Социальная политика</t>
  </si>
  <si>
    <t>13</t>
  </si>
  <si>
    <t>Физическая культура и спорт</t>
  </si>
  <si>
    <t>Культура, кинематография</t>
  </si>
  <si>
    <t>Массовый спорт</t>
  </si>
  <si>
    <t>244</t>
  </si>
  <si>
    <t>Обеспечение проведения выборов и референдумов</t>
  </si>
  <si>
    <t>870</t>
  </si>
  <si>
    <t>121</t>
  </si>
  <si>
    <t>122</t>
  </si>
  <si>
    <t>242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</si>
  <si>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</si>
  <si>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</si>
  <si>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</si>
  <si>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851</t>
  </si>
  <si>
    <t>Уплата налога на имущество организаций и земельного налога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</si>
  <si>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</si>
  <si>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</si>
  <si>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</si>
  <si>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в том числе за счет средств федерального бюджета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</si>
  <si>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</si>
  <si>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</si>
  <si>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</si>
  <si>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Охрана окружающей среды</t>
  </si>
  <si>
    <t xml:space="preserve">Другие вопросы в области охраны окружающей среды </t>
  </si>
  <si>
    <t>999 81 00</t>
  </si>
  <si>
    <t>999 81 01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</si>
  <si>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</si>
  <si>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</si>
  <si>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</si>
  <si>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</si>
  <si>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999 81 02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</si>
  <si>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</si>
  <si>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</si>
  <si>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</si>
  <si>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999 88 00</t>
  </si>
  <si>
    <t>999 88 02</t>
  </si>
  <si>
    <t>Проведение выборов главы муниципального образования</t>
  </si>
  <si>
    <t>Резервные фонды местной администрации</t>
  </si>
  <si>
    <t>999 86 00</t>
  </si>
  <si>
    <t>999 82 11</t>
  </si>
  <si>
    <t>Проведение выборов и референдумов</t>
  </si>
  <si>
    <t>999 82 00</t>
  </si>
  <si>
    <t>Выполнение других обязательств муниципального образования</t>
  </si>
  <si>
    <t xml:space="preserve">Расходы на проведение мероприятий в области физической культуры и  спорта </t>
  </si>
  <si>
    <t>999 82 60</t>
  </si>
  <si>
    <t>999 85 00</t>
  </si>
  <si>
    <t>Доплаты к пенсиям муниципальных служащих</t>
  </si>
  <si>
    <t>999 85 01</t>
  </si>
  <si>
    <t>Пособия, компенсации и иные социальные выплаты гражданам, кроме публичных нормативных обязательств</t>
  </si>
  <si>
    <t>321</t>
  </si>
  <si>
    <t>999 45 00</t>
  </si>
  <si>
    <t xml:space="preserve">Межбюджетные трансферты из бюджетов поселений бюджету муниципального района на осуществление полномочий по осуществлению внешнего муниципального финансового контроля поселений Бичурского района в соответствии с заключенными соглашениями
</t>
  </si>
  <si>
    <t>Национальная оборона</t>
  </si>
  <si>
    <t>Мобилизационная и вневойсковая подготовка</t>
  </si>
  <si>
    <t>999 51 18</t>
  </si>
  <si>
    <t>999 82 30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</si>
  <si>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</si>
  <si>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999 83 11</t>
  </si>
  <si>
    <t>Расходы на обеспечение деятельности (оказание услуг) учреждений культуры (дома культуры, другие учреждения культуры)</t>
  </si>
  <si>
    <t>999 82 91</t>
  </si>
  <si>
    <t>Благоустройство</t>
  </si>
  <si>
    <t>Уличное освещение</t>
  </si>
  <si>
    <t>999 82 90</t>
  </si>
  <si>
    <t xml:space="preserve">Прочие мероприятия, связанные с выполнением обязательств органов местного самоуправления  </t>
  </si>
  <si>
    <t>Косгу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</si>
  <si>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</si>
  <si>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</si>
  <si>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</si>
  <si>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</si>
  <si>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 xml:space="preserve">999 81 01 </t>
  </si>
  <si>
    <t>Услуги связи</t>
  </si>
  <si>
    <t>Прочие работы, услуги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</si>
  <si>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</si>
  <si>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</si>
  <si>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</si>
  <si>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</si>
  <si>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Оплата работ, услуг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</si>
  <si>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</si>
  <si>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</si>
  <si>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</si>
  <si>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290</t>
  </si>
  <si>
    <t>Прочие расходы</t>
  </si>
  <si>
    <t>Безвозмездные перечисления бюджетам</t>
  </si>
  <si>
    <t>Перечисления другим бюджетам бюджетной системы Российской Федерации</t>
  </si>
  <si>
    <t>226</t>
  </si>
  <si>
    <t xml:space="preserve">Безвозмездные перечисления организациям </t>
  </si>
  <si>
    <t xml:space="preserve">Безвозмездные перечисления госудаст-венным и муниципальным организациям </t>
  </si>
  <si>
    <t>263</t>
  </si>
  <si>
    <t>Пенсии, пособия, выплачиваемые организациями сектора государственного управления</t>
  </si>
  <si>
    <t>Социальное обеспечение</t>
  </si>
  <si>
    <t>260</t>
  </si>
  <si>
    <t>Всего расходов:</t>
  </si>
  <si>
    <t>Условно утверждаемые расходы:</t>
  </si>
  <si>
    <t>99</t>
  </si>
  <si>
    <t>999 00 00</t>
  </si>
  <si>
    <t>999</t>
  </si>
  <si>
    <t>999 88 01</t>
  </si>
  <si>
    <t>Проведение выборов в представительные органы муниципального образования</t>
  </si>
  <si>
    <t>999 86 04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</si>
  <si>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</si>
  <si>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220</t>
  </si>
  <si>
    <t>999 73 09</t>
  </si>
  <si>
    <t>Осуществление государственных полномочий по расчету и предоставлению дотаций поселениям</t>
  </si>
  <si>
    <t>999 82 9Ж</t>
  </si>
  <si>
    <t>Организация и содержание мест захоронения</t>
  </si>
  <si>
    <t>Резервный фонд местной администрации</t>
  </si>
  <si>
    <t>Приложение 11</t>
  </si>
  <si>
    <t xml:space="preserve">"О  бюджете муниципального образования                                                                                                </t>
  </si>
  <si>
    <t xml:space="preserve">                          к решению Совета депутатов муниципального образования -</t>
  </si>
  <si>
    <t xml:space="preserve">                          к решению Совета депутатов муниципального образования - </t>
  </si>
  <si>
    <t xml:space="preserve">"О  бюджете муниципального образования - </t>
  </si>
  <si>
    <t>Резервный фонд финансирования непредвиденных расходов Администрации МО-СП "ское"</t>
  </si>
  <si>
    <t>Резервные средства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</si>
  <si>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</si>
  <si>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 xml:space="preserve">Безвозмездные перечисления государственным и муниципальным организациям </t>
  </si>
  <si>
    <t xml:space="preserve">999 81 02                    </t>
  </si>
  <si>
    <t>Администрация муниципального образования - сельское поселение "Еланское"</t>
  </si>
  <si>
    <t>сельское поселение "Еланское"</t>
  </si>
  <si>
    <t>сельское поселение "Еланское" на 2015 год</t>
  </si>
  <si>
    <t>Резервный фонд финансирования непредвиденных расходов Администрации МО-СП "Еланское"</t>
  </si>
  <si>
    <t>999 82 12</t>
  </si>
  <si>
    <t>999 62 07</t>
  </si>
  <si>
    <t xml:space="preserve">Расходы для реализации мероприятий по итогам  рейтинговой оценки эффективности деятельности сельских поселений </t>
  </si>
  <si>
    <t xml:space="preserve">Утверждено решением </t>
  </si>
  <si>
    <t xml:space="preserve">% исполнения </t>
  </si>
  <si>
    <t xml:space="preserve">Приложение 3 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</si>
  <si>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</si>
  <si>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999 0088210</t>
  </si>
  <si>
    <t xml:space="preserve">Выполнение других обязательств муниципального образования </t>
  </si>
  <si>
    <t>999 0088200</t>
  </si>
  <si>
    <t>999 0051180</t>
  </si>
  <si>
    <t>\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</si>
  <si>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</si>
  <si>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</si>
  <si>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Межбюджетные трансферты из бюджетов поселений бюджету муниципального района на осуществление части полномочий по муниципальному земельному контролю
</t>
  </si>
  <si>
    <t>9990074030</t>
  </si>
  <si>
    <t>630</t>
  </si>
  <si>
    <t>Субсидии некоммерческим организациям (за исключением государственных (муниципальных) учреждений)</t>
  </si>
  <si>
    <t>Финансовая поддержка ТОС посредством республиканского конкурса "Лучшее территориальное общественное самоуправление"</t>
  </si>
  <si>
    <t xml:space="preserve"> Иные межбюджетные трансферты
</t>
  </si>
  <si>
    <t>9990047000</t>
  </si>
  <si>
    <t>99900 450 00</t>
  </si>
  <si>
    <t>99900 45 000</t>
  </si>
  <si>
    <t>999 00400 00</t>
  </si>
  <si>
    <t>Уплата иных платежей</t>
  </si>
  <si>
    <t>853</t>
  </si>
  <si>
    <t>999 00981 02</t>
  </si>
  <si>
    <t>999 0073 090</t>
  </si>
  <si>
    <t>999 0073 009</t>
  </si>
  <si>
    <t>999 0051 180</t>
  </si>
  <si>
    <t>999006 21 20</t>
  </si>
  <si>
    <t>Расходы на</t>
  </si>
  <si>
    <t>Национальная экономика</t>
  </si>
  <si>
    <t>Дорожное хозяйство (дорожные фонды)</t>
  </si>
  <si>
    <t>Ремонт и содержание автодорог и мостов местного значения</t>
  </si>
  <si>
    <t>99900 Д0000</t>
  </si>
  <si>
    <t>99900 88290</t>
  </si>
  <si>
    <t>Закупка товаров, работ,услуг в целях капитального ремонта государственного (муниципального) имущества</t>
  </si>
  <si>
    <t>03201 S2140</t>
  </si>
  <si>
    <t>243</t>
  </si>
  <si>
    <t>99900 S287S</t>
  </si>
  <si>
    <t>99900 S2870</t>
  </si>
  <si>
    <t>и на плановый период 2018 и 2019 годов"</t>
  </si>
  <si>
    <t xml:space="preserve">Ведомственная структура расходов бюджета муниципального образования - сельское поселение "Еланское" на 2018 - 2019 года </t>
  </si>
  <si>
    <t>Сумма 2019г.</t>
  </si>
  <si>
    <t>Сумма 2018г</t>
  </si>
  <si>
    <t>999008 82 9И</t>
  </si>
  <si>
    <t>99900 882 9И</t>
  </si>
  <si>
    <t>99900 88800</t>
  </si>
  <si>
    <t>99900 88801</t>
  </si>
  <si>
    <t>99900 88802</t>
  </si>
  <si>
    <t>99900 88600</t>
  </si>
  <si>
    <t>99900 88604</t>
  </si>
  <si>
    <t>99900 8829И</t>
  </si>
  <si>
    <t>99900 88500</t>
  </si>
  <si>
    <t>99900 88501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</si>
  <si>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</si>
  <si>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</si>
  <si>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</si>
  <si>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Функционирование Правительства Российской Федерации, высших исполнительных оргпнов гос. Власти субъектов Российской Федерации, местной администрации</t>
  </si>
  <si>
    <t>Расходы на выплату персоналу государственных (муниципальных) органов</t>
  </si>
  <si>
    <t>120</t>
  </si>
  <si>
    <t>Расходы в сфере информационно-коммуникационных технологий</t>
  </si>
  <si>
    <t>99900 8829Л</t>
  </si>
  <si>
    <t>Фонд оплаты труда учреждений</t>
  </si>
  <si>
    <t>1000 0098 102</t>
  </si>
  <si>
    <t>111</t>
  </si>
  <si>
    <t>119</t>
  </si>
  <si>
    <t>99900 8829П</t>
  </si>
  <si>
    <t>Обустройство противопожарных минерализованных полос</t>
  </si>
  <si>
    <t>999 0062 190</t>
  </si>
  <si>
    <t>999 0083 702</t>
  </si>
  <si>
    <t>99900 8829Ж</t>
  </si>
  <si>
    <t>Закупка энергетических ресурсов</t>
  </si>
  <si>
    <t>247</t>
  </si>
  <si>
    <t>Иные межбюджетные трансферты из бюджетов сельских поселений бюджету муниципального района на осуществление части полномочий по работе с землями сельскохозяйственного назначения в соответствии ст. 12.1 Федеральным законом от 24.06.2003 № 101-ФЗ "Об обороте земель сельскохозяйственного назначения", а именно работа с невостребованными земельными долями сельских поселений Бичурского района в соответствии с заключительными соглашениями</t>
  </si>
  <si>
    <t>99900 46 000</t>
  </si>
  <si>
    <t>99900 74030</t>
  </si>
  <si>
    <t>Общественные инфраструктуры, капитальные ремонты, реконструкции строительных объектов культуры, дорожного хозяйства, жилищно-коммунального хозяйства</t>
  </si>
  <si>
    <t>Прочая закупка товаров, работ и услуг в целях капитального ремонта государственного (муниципального) имущества</t>
  </si>
  <si>
    <t>99900 S2140</t>
  </si>
  <si>
    <t>999 00881 01</t>
  </si>
  <si>
    <t>999008 81 00</t>
  </si>
  <si>
    <t>999008 81 01</t>
  </si>
  <si>
    <t>Расходы на реализацию мероприятий по итогам рейтинговой оценки темпов роста налоговых и неналоговых доходов</t>
  </si>
  <si>
    <t>99900 62070</t>
  </si>
  <si>
    <t>На сбалансированность бюджетов сельских поселений по первоочередным расходам</t>
  </si>
  <si>
    <t>99900 62180</t>
  </si>
  <si>
    <t>999 00881 02</t>
  </si>
  <si>
    <t>999008 81 02</t>
  </si>
  <si>
    <t>99900 881 02</t>
  </si>
  <si>
    <t>Реализация мероприятий планов социального развития центров экономического роста субъектов РФ входящих в состав ДФО</t>
  </si>
  <si>
    <t>99900 55050</t>
  </si>
  <si>
    <t>99900 74330</t>
  </si>
  <si>
    <t>сельское поселение "Еланское" за  2022 год</t>
  </si>
  <si>
    <t xml:space="preserve">Ведомственная структура расходов бюджета муниципального образования - сельское поселение "Еланское" за  2022 год </t>
  </si>
  <si>
    <t>Исполнение за  2022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</si>
</sst>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0_р_._-;\-* #,##0.0000_р_._-;_-* &quot;-&quot;??_р_._-;_-@_-"/>
    <numFmt numFmtId="190" formatCode="0.000000"/>
    <numFmt numFmtId="191" formatCode="#,##0.00_ ;\-#,##0.00\ "/>
    <numFmt numFmtId="192" formatCode="_-* #,##0.00000_р_._-;\-* #,##0.00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_-* #,##0.0_р_._-;\-* #,##0.0_р_._-;_-* &quot;-&quot;?_р_._-;_-@_-"/>
    <numFmt numFmtId="196" formatCode="[$-FC19]d\ mmmm\ yyyy\ &quot;г.&quot;"/>
    <numFmt numFmtId="197" formatCode="_-* #,##0.00000_р_._-;\-* #,##0.00000_р_._-;_-* &quot;-&quot;?????_р_._-;_-@_-"/>
    <numFmt numFmtId="198" formatCode="0.0000000"/>
    <numFmt numFmtId="199" formatCode="_-* #,##0.000000_р_._-;\-* #,##0.000000_р_._-;_-* &quot;-&quot;??_р_._-;_-@_-"/>
    <numFmt numFmtId="200" formatCode="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8"/>
      <name val="Times New Roman CYR"/>
      <family val="1"/>
    </font>
    <font>
      <sz val="12"/>
      <name val="Times New Roman CYR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8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wrapText="1"/>
    </xf>
    <xf numFmtId="192" fontId="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2" fontId="7" fillId="0" borderId="0" xfId="0" applyNumberFormat="1" applyFont="1" applyFill="1" applyAlignment="1">
      <alignment wrapText="1"/>
    </xf>
    <xf numFmtId="197" fontId="1" fillId="0" borderId="0" xfId="0" applyNumberFormat="1" applyFont="1" applyFill="1" applyAlignment="1">
      <alignment wrapText="1"/>
    </xf>
    <xf numFmtId="183" fontId="7" fillId="0" borderId="0" xfId="0" applyNumberFormat="1" applyFont="1" applyFill="1" applyAlignment="1">
      <alignment wrapText="1"/>
    </xf>
    <xf numFmtId="180" fontId="7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80" fontId="10" fillId="0" borderId="0" xfId="0" applyNumberFormat="1" applyFont="1" applyFill="1" applyAlignment="1">
      <alignment wrapText="1"/>
    </xf>
    <xf numFmtId="180" fontId="9" fillId="0" borderId="0" xfId="0" applyNumberFormat="1" applyFont="1" applyFill="1" applyAlignment="1">
      <alignment wrapText="1"/>
    </xf>
    <xf numFmtId="180" fontId="11" fillId="0" borderId="0" xfId="0" applyNumberFormat="1" applyFont="1" applyFill="1" applyAlignment="1">
      <alignment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3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83" fontId="1" fillId="0" borderId="10" xfId="0" applyNumberFormat="1" applyFont="1" applyFill="1" applyBorder="1" applyAlignment="1">
      <alignment horizont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12" fillId="32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80" fontId="7" fillId="0" borderId="0" xfId="61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181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wrapText="1"/>
    </xf>
    <xf numFmtId="181" fontId="11" fillId="0" borderId="10" xfId="61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wrapText="1"/>
    </xf>
    <xf numFmtId="0" fontId="13" fillId="32" borderId="10" xfId="0" applyNumberFormat="1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183" fontId="7" fillId="0" borderId="10" xfId="0" applyNumberFormat="1" applyFont="1" applyFill="1" applyBorder="1" applyAlignment="1">
      <alignment horizontal="center" vertical="center"/>
    </xf>
    <xf numFmtId="183" fontId="7" fillId="32" borderId="10" xfId="0" applyNumberFormat="1" applyFont="1" applyFill="1" applyBorder="1" applyAlignment="1">
      <alignment horizontal="center" vertical="center"/>
    </xf>
    <xf numFmtId="183" fontId="11" fillId="0" borderId="10" xfId="61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wrapText="1"/>
    </xf>
    <xf numFmtId="183" fontId="11" fillId="0" borderId="10" xfId="0" applyNumberFormat="1" applyFont="1" applyFill="1" applyBorder="1" applyAlignment="1">
      <alignment horizontal="center" vertical="center"/>
    </xf>
    <xf numFmtId="183" fontId="11" fillId="32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wrapText="1"/>
    </xf>
    <xf numFmtId="180" fontId="1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vertical="center" wrapText="1"/>
    </xf>
    <xf numFmtId="181" fontId="7" fillId="0" borderId="10" xfId="0" applyNumberFormat="1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3" fontId="7" fillId="33" borderId="10" xfId="0" applyNumberFormat="1" applyFont="1" applyFill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/>
    </xf>
    <xf numFmtId="183" fontId="11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11" fillId="33" borderId="12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180" fontId="55" fillId="33" borderId="10" xfId="0" applyNumberFormat="1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182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wrapText="1"/>
    </xf>
    <xf numFmtId="183" fontId="11" fillId="33" borderId="10" xfId="0" applyNumberFormat="1" applyFont="1" applyFill="1" applyBorder="1" applyAlignment="1">
      <alignment horizontal="center" vertical="center"/>
    </xf>
    <xf numFmtId="182" fontId="3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wrapText="1"/>
    </xf>
    <xf numFmtId="181" fontId="7" fillId="33" borderId="12" xfId="0" applyNumberFormat="1" applyFont="1" applyFill="1" applyBorder="1" applyAlignment="1">
      <alignment horizontal="center" vertical="center"/>
    </xf>
    <xf numFmtId="181" fontId="1" fillId="33" borderId="12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183" fontId="1" fillId="33" borderId="12" xfId="0" applyNumberFormat="1" applyFont="1" applyFill="1" applyBorder="1" applyAlignment="1">
      <alignment horizontal="center" wrapText="1"/>
    </xf>
    <xf numFmtId="183" fontId="3" fillId="33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3" fontId="11" fillId="33" borderId="12" xfId="0" applyNumberFormat="1" applyFont="1" applyFill="1" applyBorder="1" applyAlignment="1">
      <alignment horizontal="center" vertical="center"/>
    </xf>
    <xf numFmtId="183" fontId="7" fillId="33" borderId="1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distributed"/>
    </xf>
    <xf numFmtId="0" fontId="8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8"/>
  <sheetViews>
    <sheetView tabSelected="1" view="pageBreakPreview" zoomScaleSheetLayoutView="100" zoomScalePageLayoutView="0" workbookViewId="0" topLeftCell="A1">
      <selection activeCell="G120" sqref="G120"/>
    </sheetView>
  </sheetViews>
  <sheetFormatPr defaultColWidth="9.00390625" defaultRowHeight="12.75"/>
  <cols>
    <col min="1" max="1" width="53.25390625" style="19" customWidth="1"/>
    <col min="2" max="2" width="5.125" style="20" customWidth="1"/>
    <col min="3" max="3" width="5.25390625" style="20" customWidth="1"/>
    <col min="4" max="4" width="5.75390625" style="20" customWidth="1"/>
    <col min="5" max="5" width="11.75390625" style="20" customWidth="1"/>
    <col min="6" max="6" width="6.00390625" style="20" customWidth="1"/>
    <col min="7" max="7" width="12.375" style="20" customWidth="1"/>
    <col min="8" max="8" width="14.625" style="20" customWidth="1"/>
    <col min="9" max="9" width="12.875" style="2" customWidth="1"/>
    <col min="10" max="10" width="10.75390625" style="2" bestFit="1" customWidth="1"/>
    <col min="11" max="11" width="12.00390625" style="2" customWidth="1"/>
    <col min="12" max="16384" width="9.125" style="2" customWidth="1"/>
  </cols>
  <sheetData>
    <row r="2" spans="1:8" ht="15.75">
      <c r="A2" s="147"/>
      <c r="B2" s="147"/>
      <c r="C2" s="147"/>
      <c r="D2" s="147"/>
      <c r="E2" s="1"/>
      <c r="F2" s="1"/>
      <c r="G2" s="1"/>
      <c r="H2" s="1"/>
    </row>
    <row r="3" spans="1:11" ht="15.75" customHeight="1">
      <c r="A3" s="145" t="s">
        <v>156</v>
      </c>
      <c r="B3" s="145"/>
      <c r="C3" s="145"/>
      <c r="D3" s="145"/>
      <c r="E3" s="145"/>
      <c r="F3" s="145"/>
      <c r="G3" s="145"/>
      <c r="H3" s="145"/>
      <c r="I3" s="145"/>
      <c r="J3" s="3"/>
      <c r="K3" s="3"/>
    </row>
    <row r="4" spans="1:11" ht="15" customHeight="1">
      <c r="A4" s="145" t="s">
        <v>140</v>
      </c>
      <c r="B4" s="145"/>
      <c r="C4" s="145"/>
      <c r="D4" s="145"/>
      <c r="E4" s="145"/>
      <c r="F4" s="145"/>
      <c r="G4" s="145"/>
      <c r="H4" s="145"/>
      <c r="I4" s="145"/>
      <c r="J4" s="1"/>
      <c r="K4" s="1"/>
    </row>
    <row r="5" spans="1:11" ht="15" customHeight="1">
      <c r="A5" s="145" t="s">
        <v>148</v>
      </c>
      <c r="B5" s="145"/>
      <c r="C5" s="145"/>
      <c r="D5" s="145"/>
      <c r="E5" s="145"/>
      <c r="F5" s="145"/>
      <c r="G5" s="145"/>
      <c r="H5" s="145"/>
      <c r="I5" s="145"/>
      <c r="J5" s="1"/>
      <c r="K5" s="1"/>
    </row>
    <row r="6" spans="1:9" ht="18" customHeight="1">
      <c r="A6" s="145" t="s">
        <v>141</v>
      </c>
      <c r="B6" s="145"/>
      <c r="C6" s="145"/>
      <c r="D6" s="145"/>
      <c r="E6" s="145"/>
      <c r="F6" s="145"/>
      <c r="G6" s="145"/>
      <c r="H6" s="145"/>
      <c r="I6" s="145"/>
    </row>
    <row r="7" spans="1:9" ht="15" customHeight="1">
      <c r="A7" s="151" t="s">
        <v>245</v>
      </c>
      <c r="B7" s="151"/>
      <c r="C7" s="151"/>
      <c r="D7" s="151"/>
      <c r="E7" s="151"/>
      <c r="F7" s="151"/>
      <c r="G7" s="151"/>
      <c r="H7" s="151"/>
      <c r="I7" s="151"/>
    </row>
    <row r="8" spans="1:9" ht="15" customHeight="1">
      <c r="A8" s="151"/>
      <c r="B8" s="151"/>
      <c r="C8" s="151"/>
      <c r="D8" s="151"/>
      <c r="E8" s="151"/>
      <c r="F8" s="151"/>
      <c r="G8" s="151"/>
      <c r="H8" s="151"/>
      <c r="I8" s="151"/>
    </row>
    <row r="9" spans="1:9" ht="30" customHeight="1">
      <c r="A9" s="152" t="s">
        <v>246</v>
      </c>
      <c r="B9" s="152"/>
      <c r="C9" s="152"/>
      <c r="D9" s="152"/>
      <c r="E9" s="152"/>
      <c r="F9" s="152"/>
      <c r="G9" s="152"/>
      <c r="H9" s="152"/>
      <c r="I9" s="152"/>
    </row>
    <row r="10" spans="1:9" ht="16.5" customHeight="1">
      <c r="A10" s="153" t="s">
        <v>28</v>
      </c>
      <c r="B10" s="153"/>
      <c r="C10" s="153"/>
      <c r="D10" s="153"/>
      <c r="E10" s="153"/>
      <c r="F10" s="153"/>
      <c r="G10" s="153"/>
      <c r="H10" s="153"/>
      <c r="I10" s="153"/>
    </row>
    <row r="11" spans="1:9" ht="27" customHeight="1">
      <c r="A11" s="150" t="s">
        <v>20</v>
      </c>
      <c r="B11" s="154" t="s">
        <v>0</v>
      </c>
      <c r="C11" s="154"/>
      <c r="D11" s="154"/>
      <c r="E11" s="154"/>
      <c r="F11" s="154"/>
      <c r="G11" s="6" t="s">
        <v>154</v>
      </c>
      <c r="H11" s="154" t="s">
        <v>247</v>
      </c>
      <c r="I11" s="146" t="s">
        <v>155</v>
      </c>
    </row>
    <row r="12" spans="1:9" ht="12.75" customHeight="1">
      <c r="A12" s="150"/>
      <c r="B12" s="148" t="s">
        <v>21</v>
      </c>
      <c r="C12" s="148" t="s">
        <v>22</v>
      </c>
      <c r="D12" s="148" t="s">
        <v>23</v>
      </c>
      <c r="E12" s="155" t="s">
        <v>1</v>
      </c>
      <c r="F12" s="148" t="s">
        <v>24</v>
      </c>
      <c r="G12" s="6"/>
      <c r="H12" s="154"/>
      <c r="I12" s="146"/>
    </row>
    <row r="13" spans="1:9" ht="27" customHeight="1">
      <c r="A13" s="150"/>
      <c r="B13" s="149"/>
      <c r="C13" s="149"/>
      <c r="D13" s="149"/>
      <c r="E13" s="156"/>
      <c r="F13" s="149"/>
      <c r="G13" s="6"/>
      <c r="H13" s="154"/>
      <c r="I13" s="146"/>
    </row>
    <row r="14" spans="1:10" s="5" customFormat="1" ht="26.25" customHeight="1">
      <c r="A14" s="14" t="s">
        <v>147</v>
      </c>
      <c r="B14" s="6">
        <v>850</v>
      </c>
      <c r="C14" s="7" t="s">
        <v>2</v>
      </c>
      <c r="D14" s="7" t="s">
        <v>2</v>
      </c>
      <c r="E14" s="7"/>
      <c r="F14" s="7"/>
      <c r="G14" s="42">
        <f>G17+G19+G22+G45+G49+G52+G55+G60+G64+G96+G118+G137+G188+G192+G196+G214+G219</f>
        <v>5952.28434</v>
      </c>
      <c r="H14" s="42">
        <f>H16+H45+H49+H52+H55+H60+H64+H96+H137+H188+H192+H196+H214</f>
        <v>5904.46118</v>
      </c>
      <c r="I14" s="101">
        <v>89.46</v>
      </c>
      <c r="J14" s="4"/>
    </row>
    <row r="15" spans="1:9" s="5" customFormat="1" ht="12.75" customHeight="1">
      <c r="A15" s="14" t="s">
        <v>4</v>
      </c>
      <c r="B15" s="6">
        <v>850</v>
      </c>
      <c r="C15" s="7" t="s">
        <v>5</v>
      </c>
      <c r="D15" s="7" t="s">
        <v>2</v>
      </c>
      <c r="E15" s="7"/>
      <c r="F15" s="7"/>
      <c r="G15" s="110">
        <f>G17+G19+G22+G45+G49+G52+G55+G60+G64+G118</f>
        <v>2700.89804</v>
      </c>
      <c r="H15" s="110">
        <f>H17+H19+H22+H45+H49+H52+H55+H60+H64</f>
        <v>2653.07488</v>
      </c>
      <c r="I15" s="80"/>
    </row>
    <row r="16" spans="1:9" s="5" customFormat="1" ht="37.5" customHeight="1">
      <c r="A16" s="14" t="s">
        <v>60</v>
      </c>
      <c r="B16" s="6">
        <v>850</v>
      </c>
      <c r="C16" s="7" t="s">
        <v>5</v>
      </c>
      <c r="D16" s="7" t="s">
        <v>6</v>
      </c>
      <c r="E16" s="7"/>
      <c r="F16" s="7"/>
      <c r="G16" s="110">
        <f>G17+G19+G22</f>
        <v>574.5111899999999</v>
      </c>
      <c r="H16" s="110">
        <f>H17+H19+H22</f>
        <v>574.5111899999999</v>
      </c>
      <c r="I16" s="80"/>
    </row>
    <row r="17" spans="1:9" s="5" customFormat="1" ht="37.5" customHeight="1">
      <c r="A17" s="14" t="s">
        <v>235</v>
      </c>
      <c r="B17" s="6">
        <v>850</v>
      </c>
      <c r="C17" s="7" t="s">
        <v>5</v>
      </c>
      <c r="D17" s="7" t="s">
        <v>6</v>
      </c>
      <c r="E17" s="7" t="s">
        <v>236</v>
      </c>
      <c r="F17" s="7"/>
      <c r="G17" s="110">
        <f>G18</f>
        <v>10.9</v>
      </c>
      <c r="H17" s="110">
        <f>H18</f>
        <v>10.9</v>
      </c>
      <c r="I17" s="80"/>
    </row>
    <row r="18" spans="1:9" s="5" customFormat="1" ht="37.5" customHeight="1">
      <c r="A18" s="36" t="s">
        <v>59</v>
      </c>
      <c r="B18" s="6">
        <v>850</v>
      </c>
      <c r="C18" s="7" t="s">
        <v>5</v>
      </c>
      <c r="D18" s="7" t="s">
        <v>6</v>
      </c>
      <c r="E18" s="7" t="s">
        <v>236</v>
      </c>
      <c r="F18" s="7" t="s">
        <v>38</v>
      </c>
      <c r="G18" s="102">
        <v>10.9</v>
      </c>
      <c r="H18" s="102">
        <v>10.9</v>
      </c>
      <c r="I18" s="80"/>
    </row>
    <row r="19" spans="1:9" s="5" customFormat="1" ht="37.5" customHeight="1">
      <c r="A19" s="71" t="s">
        <v>237</v>
      </c>
      <c r="B19" s="6">
        <v>850</v>
      </c>
      <c r="C19" s="7" t="s">
        <v>5</v>
      </c>
      <c r="D19" s="7" t="s">
        <v>6</v>
      </c>
      <c r="E19" s="7" t="s">
        <v>238</v>
      </c>
      <c r="F19" s="7"/>
      <c r="G19" s="102">
        <f>G20+G21</f>
        <v>257.88</v>
      </c>
      <c r="H19" s="102">
        <f>H20+H21</f>
        <v>257.88</v>
      </c>
      <c r="I19" s="80"/>
    </row>
    <row r="20" spans="1:9" s="5" customFormat="1" ht="37.5" customHeight="1">
      <c r="A20" s="36" t="s">
        <v>59</v>
      </c>
      <c r="B20" s="6">
        <v>850</v>
      </c>
      <c r="C20" s="7" t="s">
        <v>5</v>
      </c>
      <c r="D20" s="7" t="s">
        <v>6</v>
      </c>
      <c r="E20" s="7" t="s">
        <v>238</v>
      </c>
      <c r="F20" s="7" t="s">
        <v>38</v>
      </c>
      <c r="G20" s="102">
        <v>210</v>
      </c>
      <c r="H20" s="102">
        <v>210</v>
      </c>
      <c r="I20" s="80"/>
    </row>
    <row r="21" spans="1:9" s="5" customFormat="1" ht="37.5" customHeight="1">
      <c r="A21" s="45" t="s">
        <v>163</v>
      </c>
      <c r="B21" s="6">
        <v>850</v>
      </c>
      <c r="C21" s="7" t="s">
        <v>5</v>
      </c>
      <c r="D21" s="7" t="s">
        <v>6</v>
      </c>
      <c r="E21" s="7" t="s">
        <v>238</v>
      </c>
      <c r="F21" s="7" t="s">
        <v>164</v>
      </c>
      <c r="G21" s="102">
        <v>47.88</v>
      </c>
      <c r="H21" s="102">
        <v>47.88</v>
      </c>
      <c r="I21" s="80"/>
    </row>
    <row r="22" spans="1:9" s="5" customFormat="1" ht="25.5" customHeight="1">
      <c r="A22" s="14" t="s">
        <v>57</v>
      </c>
      <c r="B22" s="6">
        <v>850</v>
      </c>
      <c r="C22" s="7" t="s">
        <v>5</v>
      </c>
      <c r="D22" s="7" t="s">
        <v>6</v>
      </c>
      <c r="E22" s="7" t="s">
        <v>233</v>
      </c>
      <c r="F22" s="7"/>
      <c r="G22" s="110">
        <f>G24+G25</f>
        <v>305.73118999999997</v>
      </c>
      <c r="H22" s="110">
        <f>H24+H25</f>
        <v>305.73118999999997</v>
      </c>
      <c r="I22" s="80"/>
    </row>
    <row r="23" spans="1:9" s="5" customFormat="1" ht="26.25" customHeight="1">
      <c r="A23" s="15" t="s">
        <v>58</v>
      </c>
      <c r="B23" s="6">
        <v>850</v>
      </c>
      <c r="C23" s="7" t="s">
        <v>5</v>
      </c>
      <c r="D23" s="7" t="s">
        <v>6</v>
      </c>
      <c r="E23" s="7" t="s">
        <v>232</v>
      </c>
      <c r="F23" s="7"/>
      <c r="G23" s="102">
        <f>G24+G25</f>
        <v>305.73118999999997</v>
      </c>
      <c r="H23" s="102">
        <f>H24+H25</f>
        <v>305.73118999999997</v>
      </c>
      <c r="I23" s="80"/>
    </row>
    <row r="24" spans="1:9" s="5" customFormat="1" ht="24.75" customHeight="1">
      <c r="A24" s="36" t="s">
        <v>59</v>
      </c>
      <c r="B24" s="6">
        <v>850</v>
      </c>
      <c r="C24" s="7" t="s">
        <v>5</v>
      </c>
      <c r="D24" s="7" t="s">
        <v>6</v>
      </c>
      <c r="E24" s="7" t="s">
        <v>234</v>
      </c>
      <c r="F24" s="7" t="s">
        <v>38</v>
      </c>
      <c r="G24" s="102">
        <v>195.989</v>
      </c>
      <c r="H24" s="102">
        <v>195.989</v>
      </c>
      <c r="I24" s="80"/>
    </row>
    <row r="25" spans="1:9" s="5" customFormat="1" ht="35.25" customHeight="1">
      <c r="A25" s="45" t="s">
        <v>163</v>
      </c>
      <c r="B25" s="65">
        <v>850</v>
      </c>
      <c r="C25" s="7" t="s">
        <v>5</v>
      </c>
      <c r="D25" s="7" t="s">
        <v>6</v>
      </c>
      <c r="E25" s="65" t="s">
        <v>234</v>
      </c>
      <c r="F25" s="65">
        <v>129</v>
      </c>
      <c r="G25" s="102">
        <v>109.74219</v>
      </c>
      <c r="H25" s="102">
        <v>109.74219</v>
      </c>
      <c r="I25" s="80"/>
    </row>
    <row r="26" spans="1:9" s="5" customFormat="1" ht="10.5" customHeight="1" hidden="1">
      <c r="A26" s="45" t="s">
        <v>97</v>
      </c>
      <c r="B26" s="65">
        <v>850</v>
      </c>
      <c r="C26" s="7" t="s">
        <v>5</v>
      </c>
      <c r="D26" s="7" t="s">
        <v>6</v>
      </c>
      <c r="E26" s="65" t="s">
        <v>100</v>
      </c>
      <c r="F26" s="65">
        <v>121</v>
      </c>
      <c r="G26" s="103">
        <v>283.339</v>
      </c>
      <c r="H26" s="103">
        <v>283.339</v>
      </c>
      <c r="I26" s="80"/>
    </row>
    <row r="27" spans="1:9" s="5" customFormat="1" ht="18" customHeight="1" hidden="1">
      <c r="A27" s="45" t="s">
        <v>98</v>
      </c>
      <c r="B27" s="65">
        <v>850</v>
      </c>
      <c r="C27" s="7" t="s">
        <v>5</v>
      </c>
      <c r="D27" s="7" t="s">
        <v>6</v>
      </c>
      <c r="E27" s="65" t="s">
        <v>56</v>
      </c>
      <c r="F27" s="65">
        <v>121</v>
      </c>
      <c r="G27" s="102">
        <v>96.65558</v>
      </c>
      <c r="H27" s="102">
        <v>96.65558</v>
      </c>
      <c r="I27" s="80"/>
    </row>
    <row r="28" spans="1:9" s="5" customFormat="1" ht="0.75" customHeight="1">
      <c r="A28" s="71" t="s">
        <v>60</v>
      </c>
      <c r="B28" s="6">
        <v>850</v>
      </c>
      <c r="C28" s="7" t="s">
        <v>5</v>
      </c>
      <c r="D28" s="7" t="s">
        <v>12</v>
      </c>
      <c r="E28" s="7"/>
      <c r="F28" s="7"/>
      <c r="G28" s="102"/>
      <c r="H28" s="102"/>
      <c r="I28" s="80"/>
    </row>
    <row r="29" spans="1:9" s="5" customFormat="1" ht="1.5" customHeight="1" hidden="1">
      <c r="A29" s="71" t="s">
        <v>133</v>
      </c>
      <c r="B29" s="6">
        <v>850</v>
      </c>
      <c r="C29" s="7" t="s">
        <v>5</v>
      </c>
      <c r="D29" s="7" t="s">
        <v>12</v>
      </c>
      <c r="E29" s="7" t="s">
        <v>132</v>
      </c>
      <c r="F29" s="7"/>
      <c r="G29" s="102"/>
      <c r="H29" s="102"/>
      <c r="I29" s="80"/>
    </row>
    <row r="30" spans="1:9" s="5" customFormat="1" ht="26.25" customHeight="1" hidden="1">
      <c r="A30" s="36" t="s">
        <v>64</v>
      </c>
      <c r="B30" s="6">
        <v>850</v>
      </c>
      <c r="C30" s="7" t="s">
        <v>5</v>
      </c>
      <c r="D30" s="7" t="s">
        <v>12</v>
      </c>
      <c r="E30" s="7" t="s">
        <v>132</v>
      </c>
      <c r="F30" s="7" t="s">
        <v>35</v>
      </c>
      <c r="G30" s="102"/>
      <c r="H30" s="102"/>
      <c r="I30" s="80"/>
    </row>
    <row r="31" spans="1:9" s="5" customFormat="1" ht="19.5" customHeight="1" hidden="1">
      <c r="A31" s="45" t="s">
        <v>107</v>
      </c>
      <c r="B31" s="6">
        <v>850</v>
      </c>
      <c r="C31" s="7" t="s">
        <v>5</v>
      </c>
      <c r="D31" s="7" t="s">
        <v>12</v>
      </c>
      <c r="E31" s="7" t="s">
        <v>132</v>
      </c>
      <c r="F31" s="7" t="s">
        <v>35</v>
      </c>
      <c r="G31" s="102"/>
      <c r="H31" s="102"/>
      <c r="I31" s="80"/>
    </row>
    <row r="32" spans="1:9" s="5" customFormat="1" ht="18.75" customHeight="1" hidden="1">
      <c r="A32" s="45" t="s">
        <v>101</v>
      </c>
      <c r="B32" s="6">
        <v>850</v>
      </c>
      <c r="C32" s="7" t="s">
        <v>5</v>
      </c>
      <c r="D32" s="7" t="s">
        <v>12</v>
      </c>
      <c r="E32" s="7" t="s">
        <v>132</v>
      </c>
      <c r="F32" s="7" t="s">
        <v>35</v>
      </c>
      <c r="G32" s="102"/>
      <c r="H32" s="102"/>
      <c r="I32" s="80"/>
    </row>
    <row r="33" spans="1:9" s="5" customFormat="1" ht="18" customHeight="1" hidden="1">
      <c r="A33" s="45" t="s">
        <v>104</v>
      </c>
      <c r="B33" s="6">
        <v>850</v>
      </c>
      <c r="C33" s="7" t="s">
        <v>5</v>
      </c>
      <c r="D33" s="7" t="s">
        <v>12</v>
      </c>
      <c r="E33" s="7" t="s">
        <v>132</v>
      </c>
      <c r="F33" s="7" t="s">
        <v>35</v>
      </c>
      <c r="G33" s="102"/>
      <c r="H33" s="102"/>
      <c r="I33" s="80"/>
    </row>
    <row r="34" spans="1:9" s="5" customFormat="1" ht="18.75" customHeight="1" hidden="1">
      <c r="A34" s="45" t="s">
        <v>106</v>
      </c>
      <c r="B34" s="6">
        <v>850</v>
      </c>
      <c r="C34" s="7" t="s">
        <v>5</v>
      </c>
      <c r="D34" s="7" t="s">
        <v>12</v>
      </c>
      <c r="E34" s="7" t="s">
        <v>132</v>
      </c>
      <c r="F34" s="7" t="s">
        <v>35</v>
      </c>
      <c r="G34" s="102"/>
      <c r="H34" s="102"/>
      <c r="I34" s="80"/>
    </row>
    <row r="35" spans="1:9" s="5" customFormat="1" ht="18.75" customHeight="1" hidden="1">
      <c r="A35" s="45" t="s">
        <v>102</v>
      </c>
      <c r="B35" s="6">
        <v>850</v>
      </c>
      <c r="C35" s="7" t="s">
        <v>5</v>
      </c>
      <c r="D35" s="7" t="s">
        <v>12</v>
      </c>
      <c r="E35" s="7" t="s">
        <v>132</v>
      </c>
      <c r="F35" s="7" t="s">
        <v>35</v>
      </c>
      <c r="G35" s="102"/>
      <c r="H35" s="102"/>
      <c r="I35" s="80"/>
    </row>
    <row r="36" spans="1:9" s="5" customFormat="1" ht="20.25" customHeight="1" hidden="1">
      <c r="A36" s="45" t="s">
        <v>108</v>
      </c>
      <c r="B36" s="6">
        <v>850</v>
      </c>
      <c r="C36" s="7" t="s">
        <v>5</v>
      </c>
      <c r="D36" s="7" t="s">
        <v>12</v>
      </c>
      <c r="E36" s="7" t="s">
        <v>132</v>
      </c>
      <c r="F36" s="7" t="s">
        <v>35</v>
      </c>
      <c r="G36" s="102"/>
      <c r="H36" s="102"/>
      <c r="I36" s="80"/>
    </row>
    <row r="37" spans="1:9" s="5" customFormat="1" ht="20.25" customHeight="1" hidden="1">
      <c r="A37" s="45" t="s">
        <v>110</v>
      </c>
      <c r="B37" s="6">
        <v>850</v>
      </c>
      <c r="C37" s="7" t="s">
        <v>5</v>
      </c>
      <c r="D37" s="7" t="s">
        <v>12</v>
      </c>
      <c r="E37" s="7" t="s">
        <v>132</v>
      </c>
      <c r="F37" s="7" t="s">
        <v>35</v>
      </c>
      <c r="G37" s="102"/>
      <c r="H37" s="102"/>
      <c r="I37" s="80"/>
    </row>
    <row r="38" spans="1:9" s="5" customFormat="1" ht="0.75" customHeight="1" hidden="1">
      <c r="A38" s="45"/>
      <c r="B38" s="6"/>
      <c r="C38" s="7"/>
      <c r="D38" s="7"/>
      <c r="E38" s="7"/>
      <c r="F38" s="7"/>
      <c r="G38" s="102"/>
      <c r="H38" s="102"/>
      <c r="I38" s="80"/>
    </row>
    <row r="39" spans="1:9" s="5" customFormat="1" ht="25.5" customHeight="1" hidden="1">
      <c r="A39" s="45" t="s">
        <v>153</v>
      </c>
      <c r="B39" s="6">
        <v>850</v>
      </c>
      <c r="C39" s="7" t="s">
        <v>5</v>
      </c>
      <c r="D39" s="7" t="s">
        <v>12</v>
      </c>
      <c r="E39" s="7" t="s">
        <v>152</v>
      </c>
      <c r="F39" s="7"/>
      <c r="G39" s="102"/>
      <c r="H39" s="102"/>
      <c r="I39" s="80"/>
    </row>
    <row r="40" spans="1:9" s="5" customFormat="1" ht="20.25" customHeight="1" hidden="1">
      <c r="A40" s="45" t="s">
        <v>107</v>
      </c>
      <c r="B40" s="6">
        <v>850</v>
      </c>
      <c r="C40" s="7" t="s">
        <v>5</v>
      </c>
      <c r="D40" s="7" t="s">
        <v>12</v>
      </c>
      <c r="E40" s="7" t="s">
        <v>152</v>
      </c>
      <c r="F40" s="7" t="s">
        <v>35</v>
      </c>
      <c r="G40" s="102"/>
      <c r="H40" s="102"/>
      <c r="I40" s="80"/>
    </row>
    <row r="41" spans="1:9" s="5" customFormat="1" ht="20.25" customHeight="1" hidden="1">
      <c r="A41" s="45" t="s">
        <v>102</v>
      </c>
      <c r="B41" s="6">
        <v>850</v>
      </c>
      <c r="C41" s="7" t="s">
        <v>5</v>
      </c>
      <c r="D41" s="7" t="s">
        <v>12</v>
      </c>
      <c r="E41" s="7" t="s">
        <v>152</v>
      </c>
      <c r="F41" s="7" t="s">
        <v>35</v>
      </c>
      <c r="G41" s="102"/>
      <c r="H41" s="102"/>
      <c r="I41" s="80"/>
    </row>
    <row r="42" spans="1:9" s="5" customFormat="1" ht="20.25" customHeight="1" hidden="1">
      <c r="A42" s="45" t="s">
        <v>182</v>
      </c>
      <c r="B42" s="6">
        <v>850</v>
      </c>
      <c r="C42" s="7" t="s">
        <v>5</v>
      </c>
      <c r="D42" s="7" t="s">
        <v>12</v>
      </c>
      <c r="E42" s="7" t="s">
        <v>181</v>
      </c>
      <c r="F42" s="7"/>
      <c r="G42" s="102"/>
      <c r="H42" s="102"/>
      <c r="I42" s="80"/>
    </row>
    <row r="43" spans="1:9" s="5" customFormat="1" ht="24.75" customHeight="1" hidden="1">
      <c r="A43" s="36" t="s">
        <v>59</v>
      </c>
      <c r="B43" s="6">
        <v>850</v>
      </c>
      <c r="C43" s="7" t="s">
        <v>5</v>
      </c>
      <c r="D43" s="7" t="s">
        <v>12</v>
      </c>
      <c r="E43" s="7" t="s">
        <v>181</v>
      </c>
      <c r="F43" s="7" t="s">
        <v>38</v>
      </c>
      <c r="G43" s="102"/>
      <c r="H43" s="102"/>
      <c r="I43" s="80"/>
    </row>
    <row r="44" spans="1:9" s="5" customFormat="1" ht="41.25" customHeight="1" hidden="1">
      <c r="A44" s="45" t="s">
        <v>163</v>
      </c>
      <c r="B44" s="6">
        <v>850</v>
      </c>
      <c r="C44" s="7" t="s">
        <v>5</v>
      </c>
      <c r="D44" s="7" t="s">
        <v>12</v>
      </c>
      <c r="E44" s="7" t="s">
        <v>181</v>
      </c>
      <c r="F44" s="7" t="s">
        <v>164</v>
      </c>
      <c r="G44" s="102"/>
      <c r="H44" s="102"/>
      <c r="I44" s="80"/>
    </row>
    <row r="45" spans="1:9" s="5" customFormat="1" ht="26.25" customHeight="1">
      <c r="A45" s="45" t="s">
        <v>133</v>
      </c>
      <c r="B45" s="6">
        <v>850</v>
      </c>
      <c r="C45" s="7" t="s">
        <v>5</v>
      </c>
      <c r="D45" s="7" t="s">
        <v>12</v>
      </c>
      <c r="E45" s="7" t="s">
        <v>178</v>
      </c>
      <c r="F45" s="7"/>
      <c r="G45" s="120">
        <f>G46</f>
        <v>2.6</v>
      </c>
      <c r="H45" s="120">
        <f>H46</f>
        <v>2.6</v>
      </c>
      <c r="I45" s="80"/>
    </row>
    <row r="46" spans="1:9" s="5" customFormat="1" ht="27" customHeight="1">
      <c r="A46" s="36" t="s">
        <v>64</v>
      </c>
      <c r="B46" s="6">
        <v>850</v>
      </c>
      <c r="C46" s="7" t="s">
        <v>5</v>
      </c>
      <c r="D46" s="7" t="s">
        <v>12</v>
      </c>
      <c r="E46" s="7" t="s">
        <v>179</v>
      </c>
      <c r="F46" s="7" t="s">
        <v>35</v>
      </c>
      <c r="G46" s="104">
        <v>2.6</v>
      </c>
      <c r="H46" s="104">
        <v>2.6</v>
      </c>
      <c r="I46" s="80"/>
    </row>
    <row r="47" spans="1:9" s="5" customFormat="1" ht="19.5" customHeight="1" hidden="1">
      <c r="A47" s="45" t="s">
        <v>110</v>
      </c>
      <c r="B47" s="6">
        <v>850</v>
      </c>
      <c r="C47" s="7" t="s">
        <v>5</v>
      </c>
      <c r="D47" s="7" t="s">
        <v>12</v>
      </c>
      <c r="E47" s="7" t="s">
        <v>132</v>
      </c>
      <c r="F47" s="7" t="s">
        <v>35</v>
      </c>
      <c r="G47" s="104">
        <v>3.8</v>
      </c>
      <c r="H47" s="104">
        <v>3.8</v>
      </c>
      <c r="I47" s="80"/>
    </row>
    <row r="48" spans="1:9" s="5" customFormat="1" ht="24" customHeight="1" hidden="1">
      <c r="A48" s="45" t="s">
        <v>110</v>
      </c>
      <c r="B48" s="6">
        <v>850</v>
      </c>
      <c r="C48" s="7" t="s">
        <v>5</v>
      </c>
      <c r="D48" s="7" t="s">
        <v>12</v>
      </c>
      <c r="E48" s="7" t="s">
        <v>55</v>
      </c>
      <c r="F48" s="7"/>
      <c r="G48" s="102">
        <f>G64</f>
        <v>881.79299</v>
      </c>
      <c r="H48" s="102">
        <f>H64</f>
        <v>833.96983</v>
      </c>
      <c r="I48" s="80"/>
    </row>
    <row r="49" spans="1:9" s="5" customFormat="1" ht="24" customHeight="1">
      <c r="A49" s="14" t="s">
        <v>235</v>
      </c>
      <c r="B49" s="6">
        <v>850</v>
      </c>
      <c r="C49" s="7" t="s">
        <v>5</v>
      </c>
      <c r="D49" s="7" t="s">
        <v>12</v>
      </c>
      <c r="E49" s="7" t="s">
        <v>236</v>
      </c>
      <c r="F49" s="7"/>
      <c r="G49" s="102">
        <f>G50+G51</f>
        <v>63.09251</v>
      </c>
      <c r="H49" s="102">
        <f>H50+H51</f>
        <v>63.09251</v>
      </c>
      <c r="I49" s="80"/>
    </row>
    <row r="50" spans="1:9" s="5" customFormat="1" ht="24" customHeight="1">
      <c r="A50" s="36" t="s">
        <v>59</v>
      </c>
      <c r="B50" s="6">
        <v>850</v>
      </c>
      <c r="C50" s="7" t="s">
        <v>5</v>
      </c>
      <c r="D50" s="7" t="s">
        <v>12</v>
      </c>
      <c r="E50" s="7" t="s">
        <v>236</v>
      </c>
      <c r="F50" s="7" t="s">
        <v>38</v>
      </c>
      <c r="G50" s="102">
        <v>10.9</v>
      </c>
      <c r="H50" s="102">
        <v>10.9</v>
      </c>
      <c r="I50" s="80"/>
    </row>
    <row r="51" spans="1:9" s="5" customFormat="1" ht="39" customHeight="1">
      <c r="A51" s="45" t="s">
        <v>163</v>
      </c>
      <c r="B51" s="6">
        <v>850</v>
      </c>
      <c r="C51" s="7" t="s">
        <v>5</v>
      </c>
      <c r="D51" s="7" t="s">
        <v>12</v>
      </c>
      <c r="E51" s="7" t="s">
        <v>236</v>
      </c>
      <c r="F51" s="7" t="s">
        <v>164</v>
      </c>
      <c r="G51" s="102">
        <v>52.19251</v>
      </c>
      <c r="H51" s="102">
        <v>52.19251</v>
      </c>
      <c r="I51" s="80"/>
    </row>
    <row r="52" spans="1:9" s="5" customFormat="1" ht="39" customHeight="1">
      <c r="A52" s="14" t="s">
        <v>235</v>
      </c>
      <c r="B52" s="6">
        <v>850</v>
      </c>
      <c r="C52" s="7" t="s">
        <v>5</v>
      </c>
      <c r="D52" s="7" t="s">
        <v>12</v>
      </c>
      <c r="E52" s="7" t="s">
        <v>236</v>
      </c>
      <c r="F52" s="7"/>
      <c r="G52" s="102">
        <f>G53+G54</f>
        <v>46.007490000000004</v>
      </c>
      <c r="H52" s="102">
        <f>H53+H54</f>
        <v>46.007490000000004</v>
      </c>
      <c r="I52" s="80"/>
    </row>
    <row r="53" spans="1:9" s="5" customFormat="1" ht="39" customHeight="1">
      <c r="A53" s="36" t="s">
        <v>59</v>
      </c>
      <c r="B53" s="6">
        <v>850</v>
      </c>
      <c r="C53" s="7" t="s">
        <v>5</v>
      </c>
      <c r="D53" s="7" t="s">
        <v>12</v>
      </c>
      <c r="E53" s="7" t="s">
        <v>236</v>
      </c>
      <c r="F53" s="7" t="s">
        <v>217</v>
      </c>
      <c r="G53" s="102">
        <v>11.08532</v>
      </c>
      <c r="H53" s="102">
        <v>11.08532</v>
      </c>
      <c r="I53" s="80"/>
    </row>
    <row r="54" spans="1:9" s="5" customFormat="1" ht="39" customHeight="1">
      <c r="A54" s="45" t="s">
        <v>163</v>
      </c>
      <c r="B54" s="6">
        <v>850</v>
      </c>
      <c r="C54" s="7" t="s">
        <v>5</v>
      </c>
      <c r="D54" s="7" t="s">
        <v>12</v>
      </c>
      <c r="E54" s="7" t="s">
        <v>236</v>
      </c>
      <c r="F54" s="7" t="s">
        <v>218</v>
      </c>
      <c r="G54" s="102">
        <v>34.92217</v>
      </c>
      <c r="H54" s="102">
        <v>34.92217</v>
      </c>
      <c r="I54" s="80"/>
    </row>
    <row r="55" spans="1:9" s="5" customFormat="1" ht="39" customHeight="1">
      <c r="A55" s="71" t="s">
        <v>237</v>
      </c>
      <c r="B55" s="6">
        <v>850</v>
      </c>
      <c r="C55" s="7" t="s">
        <v>5</v>
      </c>
      <c r="D55" s="7" t="s">
        <v>12</v>
      </c>
      <c r="E55" s="7" t="s">
        <v>238</v>
      </c>
      <c r="F55" s="7"/>
      <c r="G55" s="102">
        <f>G57+G58+G56</f>
        <v>652</v>
      </c>
      <c r="H55" s="102">
        <f>H57+H58+H56</f>
        <v>652</v>
      </c>
      <c r="I55" s="80"/>
    </row>
    <row r="56" spans="1:9" s="132" customFormat="1" ht="39" customHeight="1">
      <c r="A56" s="36" t="s">
        <v>215</v>
      </c>
      <c r="B56" s="6">
        <v>850</v>
      </c>
      <c r="C56" s="7" t="s">
        <v>5</v>
      </c>
      <c r="D56" s="7" t="s">
        <v>12</v>
      </c>
      <c r="E56" s="7" t="s">
        <v>238</v>
      </c>
      <c r="F56" s="7" t="s">
        <v>217</v>
      </c>
      <c r="G56" s="102">
        <v>90</v>
      </c>
      <c r="H56" s="102">
        <v>90</v>
      </c>
      <c r="I56" s="80"/>
    </row>
    <row r="57" spans="1:9" s="5" customFormat="1" ht="39" customHeight="1">
      <c r="A57" s="36" t="s">
        <v>59</v>
      </c>
      <c r="B57" s="6">
        <v>850</v>
      </c>
      <c r="C57" s="7" t="s">
        <v>5</v>
      </c>
      <c r="D57" s="7" t="s">
        <v>12</v>
      </c>
      <c r="E57" s="7" t="s">
        <v>238</v>
      </c>
      <c r="F57" s="7" t="s">
        <v>38</v>
      </c>
      <c r="G57" s="102">
        <v>432</v>
      </c>
      <c r="H57" s="102">
        <v>432</v>
      </c>
      <c r="I57" s="80"/>
    </row>
    <row r="58" spans="1:9" s="5" customFormat="1" ht="39" customHeight="1">
      <c r="A58" s="45" t="s">
        <v>163</v>
      </c>
      <c r="B58" s="6">
        <v>850</v>
      </c>
      <c r="C58" s="7" t="s">
        <v>5</v>
      </c>
      <c r="D58" s="7" t="s">
        <v>12</v>
      </c>
      <c r="E58" s="7" t="s">
        <v>238</v>
      </c>
      <c r="F58" s="7" t="s">
        <v>164</v>
      </c>
      <c r="G58" s="102">
        <v>130</v>
      </c>
      <c r="H58" s="102">
        <v>130</v>
      </c>
      <c r="I58" s="80"/>
    </row>
    <row r="59" spans="1:9" s="5" customFormat="1" ht="36">
      <c r="A59" s="63" t="s">
        <v>210</v>
      </c>
      <c r="B59" s="9">
        <v>850</v>
      </c>
      <c r="C59" s="10" t="s">
        <v>5</v>
      </c>
      <c r="D59" s="10" t="s">
        <v>12</v>
      </c>
      <c r="E59" s="10"/>
      <c r="F59" s="10"/>
      <c r="G59" s="110">
        <f>G60</f>
        <v>480.89386</v>
      </c>
      <c r="H59" s="110">
        <f>H60</f>
        <v>480.89386</v>
      </c>
      <c r="I59" s="37"/>
    </row>
    <row r="60" spans="1:9" s="5" customFormat="1" ht="23.25" customHeight="1">
      <c r="A60" s="45" t="s">
        <v>62</v>
      </c>
      <c r="B60" s="6">
        <v>850</v>
      </c>
      <c r="C60" s="7" t="s">
        <v>5</v>
      </c>
      <c r="D60" s="7" t="s">
        <v>12</v>
      </c>
      <c r="E60" s="7" t="s">
        <v>222</v>
      </c>
      <c r="F60" s="7"/>
      <c r="G60" s="102">
        <f>G61</f>
        <v>480.89386</v>
      </c>
      <c r="H60" s="102">
        <f>H62+H63</f>
        <v>480.89386</v>
      </c>
      <c r="I60" s="80"/>
    </row>
    <row r="61" spans="1:9" s="5" customFormat="1" ht="24" customHeight="1" hidden="1">
      <c r="A61" s="45" t="s">
        <v>211</v>
      </c>
      <c r="B61" s="6">
        <v>850</v>
      </c>
      <c r="C61" s="7" t="s">
        <v>5</v>
      </c>
      <c r="D61" s="7" t="s">
        <v>12</v>
      </c>
      <c r="E61" s="7" t="s">
        <v>216</v>
      </c>
      <c r="F61" s="7" t="s">
        <v>212</v>
      </c>
      <c r="G61" s="102">
        <f>G62+G63</f>
        <v>480.89386</v>
      </c>
      <c r="H61" s="102"/>
      <c r="I61" s="80"/>
    </row>
    <row r="62" spans="1:9" s="5" customFormat="1" ht="24" customHeight="1">
      <c r="A62" s="45" t="s">
        <v>215</v>
      </c>
      <c r="B62" s="6">
        <v>850</v>
      </c>
      <c r="C62" s="7" t="s">
        <v>5</v>
      </c>
      <c r="D62" s="7" t="s">
        <v>12</v>
      </c>
      <c r="E62" s="7" t="s">
        <v>222</v>
      </c>
      <c r="F62" s="7" t="s">
        <v>217</v>
      </c>
      <c r="G62" s="102">
        <v>458.89386</v>
      </c>
      <c r="H62" s="102">
        <v>458.89386</v>
      </c>
      <c r="I62" s="80"/>
    </row>
    <row r="63" spans="1:9" s="5" customFormat="1" ht="39.75" customHeight="1">
      <c r="A63" s="45" t="s">
        <v>163</v>
      </c>
      <c r="B63" s="6">
        <v>850</v>
      </c>
      <c r="C63" s="7" t="s">
        <v>5</v>
      </c>
      <c r="D63" s="7" t="s">
        <v>12</v>
      </c>
      <c r="E63" s="7" t="s">
        <v>222</v>
      </c>
      <c r="F63" s="7" t="s">
        <v>218</v>
      </c>
      <c r="G63" s="102">
        <v>22</v>
      </c>
      <c r="H63" s="102">
        <v>22</v>
      </c>
      <c r="I63" s="80"/>
    </row>
    <row r="64" spans="1:9" s="5" customFormat="1" ht="25.5" customHeight="1">
      <c r="A64" s="143" t="s">
        <v>62</v>
      </c>
      <c r="B64" s="9">
        <v>850</v>
      </c>
      <c r="C64" s="10" t="s">
        <v>5</v>
      </c>
      <c r="D64" s="10" t="s">
        <v>12</v>
      </c>
      <c r="E64" s="10" t="s">
        <v>239</v>
      </c>
      <c r="F64" s="10"/>
      <c r="G64" s="110">
        <f>G65+G66+G72+G75+G85+G87+G88+G89+G84</f>
        <v>881.79299</v>
      </c>
      <c r="H64" s="110">
        <f>H65+H66+H72+H75+H85+H87+H88+H89+H84</f>
        <v>833.96983</v>
      </c>
      <c r="I64" s="37"/>
    </row>
    <row r="65" spans="1:9" s="5" customFormat="1" ht="28.5" customHeight="1">
      <c r="A65" s="36" t="s">
        <v>59</v>
      </c>
      <c r="B65" s="6">
        <v>850</v>
      </c>
      <c r="C65" s="7" t="s">
        <v>5</v>
      </c>
      <c r="D65" s="7" t="s">
        <v>12</v>
      </c>
      <c r="E65" s="7" t="s">
        <v>240</v>
      </c>
      <c r="F65" s="7" t="s">
        <v>38</v>
      </c>
      <c r="G65" s="102">
        <v>423</v>
      </c>
      <c r="H65" s="102">
        <v>423</v>
      </c>
      <c r="I65" s="80"/>
    </row>
    <row r="66" spans="1:9" s="5" customFormat="1" ht="38.25" customHeight="1">
      <c r="A66" s="45" t="s">
        <v>163</v>
      </c>
      <c r="B66" s="65">
        <v>850</v>
      </c>
      <c r="C66" s="7" t="s">
        <v>5</v>
      </c>
      <c r="D66" s="7" t="s">
        <v>12</v>
      </c>
      <c r="E66" s="65" t="s">
        <v>241</v>
      </c>
      <c r="F66" s="65">
        <v>129</v>
      </c>
      <c r="G66" s="102">
        <v>191.54829</v>
      </c>
      <c r="H66" s="102">
        <v>191.54829</v>
      </c>
      <c r="I66" s="80"/>
    </row>
    <row r="67" spans="1:9" s="5" customFormat="1" ht="12.75" customHeight="1" hidden="1">
      <c r="A67" s="45" t="s">
        <v>97</v>
      </c>
      <c r="B67" s="65">
        <v>850</v>
      </c>
      <c r="C67" s="7" t="s">
        <v>5</v>
      </c>
      <c r="D67" s="7" t="s">
        <v>12</v>
      </c>
      <c r="E67" s="65" t="s">
        <v>61</v>
      </c>
      <c r="F67" s="65">
        <v>121</v>
      </c>
      <c r="G67" s="102">
        <v>556.62</v>
      </c>
      <c r="H67" s="102">
        <v>556.62</v>
      </c>
      <c r="I67" s="80"/>
    </row>
    <row r="68" spans="1:9" s="5" customFormat="1" ht="14.25" customHeight="1" hidden="1">
      <c r="A68" s="45" t="s">
        <v>98</v>
      </c>
      <c r="B68" s="65">
        <v>850</v>
      </c>
      <c r="C68" s="7" t="s">
        <v>5</v>
      </c>
      <c r="D68" s="7" t="s">
        <v>12</v>
      </c>
      <c r="E68" s="65" t="s">
        <v>61</v>
      </c>
      <c r="F68" s="65">
        <v>121</v>
      </c>
      <c r="G68" s="102">
        <v>169.88281</v>
      </c>
      <c r="H68" s="102">
        <v>169.88281</v>
      </c>
      <c r="I68" s="80"/>
    </row>
    <row r="69" spans="1:9" s="5" customFormat="1" ht="0.75" customHeight="1" hidden="1">
      <c r="A69" s="36" t="s">
        <v>63</v>
      </c>
      <c r="B69" s="6">
        <v>850</v>
      </c>
      <c r="C69" s="7" t="s">
        <v>5</v>
      </c>
      <c r="D69" s="7" t="s">
        <v>12</v>
      </c>
      <c r="E69" s="7" t="s">
        <v>61</v>
      </c>
      <c r="F69" s="7" t="s">
        <v>39</v>
      </c>
      <c r="G69" s="102">
        <f>G70</f>
        <v>0</v>
      </c>
      <c r="H69" s="102">
        <f>H70</f>
        <v>0</v>
      </c>
      <c r="I69" s="80"/>
    </row>
    <row r="70" spans="1:9" s="5" customFormat="1" ht="15.75" hidden="1">
      <c r="A70" s="45" t="s">
        <v>99</v>
      </c>
      <c r="B70" s="65">
        <v>850</v>
      </c>
      <c r="C70" s="7" t="s">
        <v>5</v>
      </c>
      <c r="D70" s="7" t="s">
        <v>12</v>
      </c>
      <c r="E70" s="7" t="s">
        <v>61</v>
      </c>
      <c r="F70" s="65">
        <v>122</v>
      </c>
      <c r="G70" s="102"/>
      <c r="H70" s="102"/>
      <c r="I70" s="80"/>
    </row>
    <row r="71" spans="1:9" s="5" customFormat="1" ht="0.75" customHeight="1" hidden="1">
      <c r="A71" s="45" t="s">
        <v>107</v>
      </c>
      <c r="B71" s="65">
        <v>850</v>
      </c>
      <c r="C71" s="7" t="s">
        <v>5</v>
      </c>
      <c r="D71" s="7" t="s">
        <v>12</v>
      </c>
      <c r="E71" s="65" t="s">
        <v>61</v>
      </c>
      <c r="F71" s="66" t="s">
        <v>3</v>
      </c>
      <c r="G71" s="102">
        <v>123.62396</v>
      </c>
      <c r="H71" s="102">
        <v>123.62396</v>
      </c>
      <c r="I71" s="80"/>
    </row>
    <row r="72" spans="1:9" s="5" customFormat="1" ht="24.75" customHeight="1" hidden="1">
      <c r="A72" s="36" t="s">
        <v>42</v>
      </c>
      <c r="B72" s="6">
        <v>850</v>
      </c>
      <c r="C72" s="7" t="s">
        <v>5</v>
      </c>
      <c r="D72" s="7" t="s">
        <v>12</v>
      </c>
      <c r="E72" s="7" t="s">
        <v>177</v>
      </c>
      <c r="F72" s="7" t="s">
        <v>40</v>
      </c>
      <c r="G72" s="102">
        <v>0</v>
      </c>
      <c r="H72" s="102">
        <v>0</v>
      </c>
      <c r="I72" s="80"/>
    </row>
    <row r="73" spans="1:9" s="5" customFormat="1" ht="15" customHeight="1" hidden="1">
      <c r="A73" s="45" t="s">
        <v>101</v>
      </c>
      <c r="B73" s="65">
        <v>850</v>
      </c>
      <c r="C73" s="7" t="s">
        <v>5</v>
      </c>
      <c r="D73" s="7" t="s">
        <v>12</v>
      </c>
      <c r="E73" s="65" t="s">
        <v>61</v>
      </c>
      <c r="F73" s="65">
        <v>242</v>
      </c>
      <c r="G73" s="102">
        <v>6.98695</v>
      </c>
      <c r="H73" s="102">
        <v>6.98695</v>
      </c>
      <c r="I73" s="80"/>
    </row>
    <row r="74" spans="1:9" s="5" customFormat="1" ht="6.75" customHeight="1" hidden="1">
      <c r="A74" s="45" t="s">
        <v>102</v>
      </c>
      <c r="B74" s="65">
        <v>850</v>
      </c>
      <c r="C74" s="7" t="s">
        <v>5</v>
      </c>
      <c r="D74" s="7" t="s">
        <v>12</v>
      </c>
      <c r="E74" s="65" t="s">
        <v>61</v>
      </c>
      <c r="F74" s="65">
        <v>242</v>
      </c>
      <c r="G74" s="102">
        <v>26.43</v>
      </c>
      <c r="H74" s="102">
        <v>26.43</v>
      </c>
      <c r="I74" s="80"/>
    </row>
    <row r="75" spans="1:9" s="5" customFormat="1" ht="28.5" customHeight="1">
      <c r="A75" s="36" t="s">
        <v>64</v>
      </c>
      <c r="B75" s="6">
        <v>850</v>
      </c>
      <c r="C75" s="7" t="s">
        <v>5</v>
      </c>
      <c r="D75" s="7" t="s">
        <v>12</v>
      </c>
      <c r="E75" s="7" t="s">
        <v>223</v>
      </c>
      <c r="F75" s="7" t="s">
        <v>35</v>
      </c>
      <c r="G75" s="102">
        <v>196.30528</v>
      </c>
      <c r="H75" s="102">
        <v>150.9166</v>
      </c>
      <c r="I75" s="80"/>
    </row>
    <row r="76" spans="1:9" s="5" customFormat="1" ht="21" customHeight="1" hidden="1">
      <c r="A76" s="45" t="s">
        <v>107</v>
      </c>
      <c r="B76" s="65">
        <v>850</v>
      </c>
      <c r="C76" s="7" t="s">
        <v>5</v>
      </c>
      <c r="D76" s="7" t="s">
        <v>12</v>
      </c>
      <c r="E76" s="65" t="s">
        <v>61</v>
      </c>
      <c r="F76" s="65">
        <v>244</v>
      </c>
      <c r="G76" s="102">
        <v>48.80701</v>
      </c>
      <c r="H76" s="102">
        <v>48.80701</v>
      </c>
      <c r="I76" s="80"/>
    </row>
    <row r="77" spans="1:9" s="5" customFormat="1" ht="15" customHeight="1" hidden="1">
      <c r="A77" s="45" t="s">
        <v>104</v>
      </c>
      <c r="B77" s="65">
        <v>850</v>
      </c>
      <c r="C77" s="7" t="s">
        <v>5</v>
      </c>
      <c r="D77" s="7" t="s">
        <v>12</v>
      </c>
      <c r="E77" s="65" t="s">
        <v>61</v>
      </c>
      <c r="F77" s="65">
        <v>244</v>
      </c>
      <c r="G77" s="104">
        <v>30</v>
      </c>
      <c r="H77" s="104">
        <v>30</v>
      </c>
      <c r="I77" s="80"/>
    </row>
    <row r="78" spans="1:9" s="5" customFormat="1" ht="0.75" customHeight="1" hidden="1">
      <c r="A78" s="45" t="s">
        <v>105</v>
      </c>
      <c r="B78" s="65">
        <v>850</v>
      </c>
      <c r="C78" s="7" t="s">
        <v>5</v>
      </c>
      <c r="D78" s="7" t="s">
        <v>12</v>
      </c>
      <c r="E78" s="65" t="s">
        <v>61</v>
      </c>
      <c r="F78" s="65">
        <v>244</v>
      </c>
      <c r="G78" s="102"/>
      <c r="H78" s="102"/>
      <c r="I78" s="80"/>
    </row>
    <row r="79" spans="1:9" s="5" customFormat="1" ht="20.25" customHeight="1" hidden="1">
      <c r="A79" s="45" t="s">
        <v>106</v>
      </c>
      <c r="B79" s="65">
        <v>850</v>
      </c>
      <c r="C79" s="7" t="s">
        <v>5</v>
      </c>
      <c r="D79" s="7" t="s">
        <v>12</v>
      </c>
      <c r="E79" s="65" t="s">
        <v>61</v>
      </c>
      <c r="F79" s="65">
        <v>244</v>
      </c>
      <c r="G79" s="102">
        <v>1.9724</v>
      </c>
      <c r="H79" s="102">
        <v>1.9724</v>
      </c>
      <c r="I79" s="80"/>
    </row>
    <row r="80" spans="1:9" s="5" customFormat="1" ht="12.75" customHeight="1" hidden="1">
      <c r="A80" s="45" t="s">
        <v>102</v>
      </c>
      <c r="B80" s="65">
        <v>850</v>
      </c>
      <c r="C80" s="7" t="s">
        <v>5</v>
      </c>
      <c r="D80" s="7" t="s">
        <v>12</v>
      </c>
      <c r="E80" s="65" t="s">
        <v>61</v>
      </c>
      <c r="F80" s="65">
        <v>244</v>
      </c>
      <c r="G80" s="102">
        <v>16.83461</v>
      </c>
      <c r="H80" s="102">
        <v>16.83461</v>
      </c>
      <c r="I80" s="80"/>
    </row>
    <row r="81" spans="1:9" s="5" customFormat="1" ht="12.75" customHeight="1" hidden="1">
      <c r="A81" s="45" t="s">
        <v>108</v>
      </c>
      <c r="B81" s="65">
        <v>850</v>
      </c>
      <c r="C81" s="7" t="s">
        <v>5</v>
      </c>
      <c r="D81" s="7" t="s">
        <v>12</v>
      </c>
      <c r="E81" s="65" t="s">
        <v>61</v>
      </c>
      <c r="F81" s="65">
        <v>244</v>
      </c>
      <c r="G81" s="104">
        <f>G82+G83</f>
        <v>41.4</v>
      </c>
      <c r="H81" s="104">
        <f>H82+H83</f>
        <v>41.4</v>
      </c>
      <c r="I81" s="80"/>
    </row>
    <row r="82" spans="1:9" s="5" customFormat="1" ht="22.5" customHeight="1" hidden="1">
      <c r="A82" s="45" t="s">
        <v>109</v>
      </c>
      <c r="B82" s="65">
        <v>850</v>
      </c>
      <c r="C82" s="7" t="s">
        <v>5</v>
      </c>
      <c r="D82" s="7" t="s">
        <v>12</v>
      </c>
      <c r="E82" s="65" t="s">
        <v>61</v>
      </c>
      <c r="F82" s="65">
        <v>244</v>
      </c>
      <c r="G82" s="102"/>
      <c r="H82" s="102"/>
      <c r="I82" s="80"/>
    </row>
    <row r="83" spans="1:9" s="5" customFormat="1" ht="14.25" customHeight="1" hidden="1">
      <c r="A83" s="45" t="s">
        <v>110</v>
      </c>
      <c r="B83" s="65">
        <v>850</v>
      </c>
      <c r="C83" s="7" t="s">
        <v>5</v>
      </c>
      <c r="D83" s="7" t="s">
        <v>12</v>
      </c>
      <c r="E83" s="65" t="s">
        <v>61</v>
      </c>
      <c r="F83" s="65">
        <v>244</v>
      </c>
      <c r="G83" s="104">
        <v>41.4</v>
      </c>
      <c r="H83" s="104">
        <v>41.4</v>
      </c>
      <c r="I83" s="80"/>
    </row>
    <row r="84" spans="1:9" s="5" customFormat="1" ht="14.25" customHeight="1">
      <c r="A84" s="45" t="s">
        <v>224</v>
      </c>
      <c r="B84" s="65">
        <v>850</v>
      </c>
      <c r="C84" s="7" t="s">
        <v>5</v>
      </c>
      <c r="D84" s="7" t="s">
        <v>12</v>
      </c>
      <c r="E84" s="65" t="s">
        <v>223</v>
      </c>
      <c r="F84" s="65">
        <v>247</v>
      </c>
      <c r="G84" s="102">
        <v>22.68857</v>
      </c>
      <c r="H84" s="102">
        <v>22.68857</v>
      </c>
      <c r="I84" s="80"/>
    </row>
    <row r="85" spans="1:9" s="5" customFormat="1" ht="15" customHeight="1">
      <c r="A85" s="85" t="s">
        <v>45</v>
      </c>
      <c r="B85" s="65">
        <v>850</v>
      </c>
      <c r="C85" s="7" t="s">
        <v>5</v>
      </c>
      <c r="D85" s="7" t="s">
        <v>12</v>
      </c>
      <c r="E85" s="65" t="s">
        <v>197</v>
      </c>
      <c r="F85" s="65">
        <v>851</v>
      </c>
      <c r="G85" s="102">
        <v>0</v>
      </c>
      <c r="H85" s="102">
        <v>0</v>
      </c>
      <c r="I85" s="80"/>
    </row>
    <row r="86" spans="1:9" s="5" customFormat="1" ht="15.75" customHeight="1" hidden="1">
      <c r="A86" s="15" t="s">
        <v>112</v>
      </c>
      <c r="B86" s="65">
        <v>850</v>
      </c>
      <c r="C86" s="7" t="s">
        <v>5</v>
      </c>
      <c r="D86" s="7" t="s">
        <v>12</v>
      </c>
      <c r="E86" s="65" t="s">
        <v>61</v>
      </c>
      <c r="F86" s="65">
        <v>851</v>
      </c>
      <c r="G86" s="104">
        <v>2</v>
      </c>
      <c r="H86" s="104">
        <v>2</v>
      </c>
      <c r="I86" s="80"/>
    </row>
    <row r="87" spans="1:9" s="5" customFormat="1" ht="17.25" customHeight="1">
      <c r="A87" s="15" t="s">
        <v>43</v>
      </c>
      <c r="B87" s="6">
        <v>850</v>
      </c>
      <c r="C87" s="7" t="s">
        <v>5</v>
      </c>
      <c r="D87" s="7" t="s">
        <v>12</v>
      </c>
      <c r="E87" s="7" t="s">
        <v>198</v>
      </c>
      <c r="F87" s="7" t="s">
        <v>41</v>
      </c>
      <c r="G87" s="102">
        <v>2.00018</v>
      </c>
      <c r="H87" s="102">
        <v>2.00018</v>
      </c>
      <c r="I87" s="80"/>
    </row>
    <row r="88" spans="1:9" s="5" customFormat="1" ht="19.5" customHeight="1">
      <c r="A88" s="15" t="s">
        <v>175</v>
      </c>
      <c r="B88" s="6">
        <v>850</v>
      </c>
      <c r="C88" s="7" t="s">
        <v>5</v>
      </c>
      <c r="D88" s="7" t="s">
        <v>12</v>
      </c>
      <c r="E88" s="7" t="s">
        <v>198</v>
      </c>
      <c r="F88" s="7" t="s">
        <v>176</v>
      </c>
      <c r="G88" s="102">
        <v>14.75089</v>
      </c>
      <c r="H88" s="102">
        <v>14.75089</v>
      </c>
      <c r="I88" s="80"/>
    </row>
    <row r="89" spans="1:9" s="5" customFormat="1" ht="18" customHeight="1">
      <c r="A89" s="15" t="s">
        <v>213</v>
      </c>
      <c r="B89" s="6">
        <v>850</v>
      </c>
      <c r="C89" s="7" t="s">
        <v>5</v>
      </c>
      <c r="D89" s="7" t="s">
        <v>12</v>
      </c>
      <c r="E89" s="7" t="s">
        <v>214</v>
      </c>
      <c r="F89" s="7" t="s">
        <v>35</v>
      </c>
      <c r="G89" s="102">
        <v>31.49978</v>
      </c>
      <c r="H89" s="102">
        <v>29.0653</v>
      </c>
      <c r="I89" s="80"/>
    </row>
    <row r="90" spans="1:9" s="5" customFormat="1" ht="20.25" customHeight="1" hidden="1">
      <c r="A90" s="14" t="s">
        <v>36</v>
      </c>
      <c r="B90" s="9">
        <v>850</v>
      </c>
      <c r="C90" s="10" t="s">
        <v>5</v>
      </c>
      <c r="D90" s="10" t="s">
        <v>7</v>
      </c>
      <c r="E90" s="10"/>
      <c r="F90" s="10"/>
      <c r="G90" s="110">
        <f>G92+G94</f>
        <v>0</v>
      </c>
      <c r="H90" s="110">
        <v>0</v>
      </c>
      <c r="I90" s="37"/>
    </row>
    <row r="91" spans="1:9" s="5" customFormat="1" ht="19.5" customHeight="1" hidden="1">
      <c r="A91" s="15" t="s">
        <v>71</v>
      </c>
      <c r="B91" s="6">
        <v>850</v>
      </c>
      <c r="C91" s="7" t="s">
        <v>5</v>
      </c>
      <c r="D91" s="7" t="s">
        <v>7</v>
      </c>
      <c r="E91" s="7" t="s">
        <v>199</v>
      </c>
      <c r="F91" s="7"/>
      <c r="G91" s="102">
        <f>G92+G94</f>
        <v>0</v>
      </c>
      <c r="H91" s="102">
        <v>0</v>
      </c>
      <c r="I91" s="80"/>
    </row>
    <row r="92" spans="1:9" s="5" customFormat="1" ht="24" customHeight="1" hidden="1">
      <c r="A92" s="15" t="s">
        <v>128</v>
      </c>
      <c r="B92" s="6">
        <v>850</v>
      </c>
      <c r="C92" s="7" t="s">
        <v>5</v>
      </c>
      <c r="D92" s="7" t="s">
        <v>7</v>
      </c>
      <c r="E92" s="7" t="s">
        <v>200</v>
      </c>
      <c r="F92" s="7"/>
      <c r="G92" s="102">
        <v>0</v>
      </c>
      <c r="H92" s="102">
        <v>0</v>
      </c>
      <c r="I92" s="80"/>
    </row>
    <row r="93" spans="1:9" s="5" customFormat="1" ht="26.25" customHeight="1" hidden="1">
      <c r="A93" s="15" t="s">
        <v>64</v>
      </c>
      <c r="B93" s="6">
        <v>850</v>
      </c>
      <c r="C93" s="7" t="s">
        <v>5</v>
      </c>
      <c r="D93" s="7" t="s">
        <v>7</v>
      </c>
      <c r="E93" s="7" t="s">
        <v>200</v>
      </c>
      <c r="F93" s="7" t="s">
        <v>35</v>
      </c>
      <c r="G93" s="102">
        <v>0</v>
      </c>
      <c r="H93" s="102">
        <v>0</v>
      </c>
      <c r="I93" s="80"/>
    </row>
    <row r="94" spans="1:9" s="5" customFormat="1" ht="19.5" customHeight="1" hidden="1">
      <c r="A94" s="15" t="s">
        <v>67</v>
      </c>
      <c r="B94" s="6">
        <v>850</v>
      </c>
      <c r="C94" s="7" t="s">
        <v>5</v>
      </c>
      <c r="D94" s="7" t="s">
        <v>7</v>
      </c>
      <c r="E94" s="7" t="s">
        <v>201</v>
      </c>
      <c r="F94" s="7"/>
      <c r="G94" s="102">
        <v>0</v>
      </c>
      <c r="H94" s="102">
        <v>0</v>
      </c>
      <c r="I94" s="80"/>
    </row>
    <row r="95" spans="1:9" s="5" customFormat="1" ht="31.5" customHeight="1" hidden="1">
      <c r="A95" s="15" t="s">
        <v>64</v>
      </c>
      <c r="B95" s="6">
        <v>850</v>
      </c>
      <c r="C95" s="7" t="s">
        <v>5</v>
      </c>
      <c r="D95" s="7" t="s">
        <v>7</v>
      </c>
      <c r="E95" s="7" t="s">
        <v>201</v>
      </c>
      <c r="F95" s="7" t="s">
        <v>35</v>
      </c>
      <c r="G95" s="102">
        <v>20</v>
      </c>
      <c r="H95" s="102">
        <v>0</v>
      </c>
      <c r="I95" s="80"/>
    </row>
    <row r="96" spans="1:9" s="5" customFormat="1" ht="41.25" customHeight="1">
      <c r="A96" s="34" t="s">
        <v>207</v>
      </c>
      <c r="B96" s="9">
        <v>850</v>
      </c>
      <c r="C96" s="10" t="s">
        <v>208</v>
      </c>
      <c r="D96" s="10" t="s">
        <v>2</v>
      </c>
      <c r="E96" s="10"/>
      <c r="F96" s="10" t="s">
        <v>3</v>
      </c>
      <c r="G96" s="121">
        <f>G100+G116</f>
        <v>33.6</v>
      </c>
      <c r="H96" s="123">
        <f>H97+H116</f>
        <v>33.6</v>
      </c>
      <c r="I96" s="37"/>
    </row>
    <row r="97" spans="1:9" s="132" customFormat="1" ht="41.25" customHeight="1">
      <c r="A97" s="33" t="s">
        <v>209</v>
      </c>
      <c r="B97" s="6">
        <v>850</v>
      </c>
      <c r="C97" s="7" t="s">
        <v>208</v>
      </c>
      <c r="D97" s="7" t="s">
        <v>10</v>
      </c>
      <c r="E97" s="7"/>
      <c r="F97" s="7"/>
      <c r="G97" s="104">
        <f>G100</f>
        <v>15.6</v>
      </c>
      <c r="H97" s="105">
        <f>H98</f>
        <v>15.6</v>
      </c>
      <c r="I97" s="80"/>
    </row>
    <row r="98" spans="1:9" s="5" customFormat="1" ht="50.25" customHeight="1">
      <c r="A98" s="51" t="s">
        <v>144</v>
      </c>
      <c r="B98" s="6">
        <v>850</v>
      </c>
      <c r="C98" s="7" t="s">
        <v>208</v>
      </c>
      <c r="D98" s="7" t="s">
        <v>10</v>
      </c>
      <c r="E98" s="7" t="s">
        <v>174</v>
      </c>
      <c r="F98" s="7"/>
      <c r="G98" s="104">
        <f>G100</f>
        <v>15.6</v>
      </c>
      <c r="H98" s="105">
        <f>H99</f>
        <v>15.6</v>
      </c>
      <c r="I98" s="80"/>
    </row>
    <row r="99" spans="1:9" s="5" customFormat="1" ht="59.25" customHeight="1">
      <c r="A99" s="62" t="s">
        <v>82</v>
      </c>
      <c r="B99" s="6">
        <v>850</v>
      </c>
      <c r="C99" s="7" t="s">
        <v>208</v>
      </c>
      <c r="D99" s="7" t="s">
        <v>10</v>
      </c>
      <c r="E99" s="7" t="s">
        <v>173</v>
      </c>
      <c r="F99" s="7"/>
      <c r="G99" s="104">
        <v>15.6</v>
      </c>
      <c r="H99" s="105">
        <v>15.6</v>
      </c>
      <c r="I99" s="80"/>
    </row>
    <row r="100" spans="1:9" s="5" customFormat="1" ht="15.75">
      <c r="A100" s="46" t="s">
        <v>26</v>
      </c>
      <c r="B100" s="6">
        <v>850</v>
      </c>
      <c r="C100" s="7" t="s">
        <v>208</v>
      </c>
      <c r="D100" s="7" t="s">
        <v>10</v>
      </c>
      <c r="E100" s="7" t="s">
        <v>172</v>
      </c>
      <c r="F100" s="7" t="s">
        <v>48</v>
      </c>
      <c r="G100" s="104">
        <v>15.6</v>
      </c>
      <c r="H100" s="105">
        <v>15.6</v>
      </c>
      <c r="I100" s="80"/>
    </row>
    <row r="101" spans="1:9" s="5" customFormat="1" ht="14.25" customHeight="1" hidden="1">
      <c r="A101" s="45" t="s">
        <v>113</v>
      </c>
      <c r="B101" s="65">
        <v>850</v>
      </c>
      <c r="C101" s="7" t="s">
        <v>5</v>
      </c>
      <c r="D101" s="7" t="s">
        <v>17</v>
      </c>
      <c r="E101" s="65" t="s">
        <v>81</v>
      </c>
      <c r="F101" s="65">
        <v>540</v>
      </c>
      <c r="G101" s="104">
        <f>G102</f>
        <v>10.7</v>
      </c>
      <c r="H101" s="104">
        <f>H102</f>
        <v>10.7</v>
      </c>
      <c r="I101" s="80"/>
    </row>
    <row r="102" spans="1:9" s="5" customFormat="1" ht="30" customHeight="1" hidden="1">
      <c r="A102" s="45" t="s">
        <v>114</v>
      </c>
      <c r="B102" s="65">
        <v>850</v>
      </c>
      <c r="C102" s="7" t="s">
        <v>5</v>
      </c>
      <c r="D102" s="7" t="s">
        <v>17</v>
      </c>
      <c r="E102" s="65" t="s">
        <v>81</v>
      </c>
      <c r="F102" s="65">
        <v>540</v>
      </c>
      <c r="G102" s="104">
        <v>10.7</v>
      </c>
      <c r="H102" s="104">
        <v>10.7</v>
      </c>
      <c r="I102" s="80"/>
    </row>
    <row r="103" spans="1:9" s="5" customFormat="1" ht="24.75" customHeight="1" hidden="1">
      <c r="A103" s="14" t="s">
        <v>36</v>
      </c>
      <c r="B103" s="6">
        <v>850</v>
      </c>
      <c r="C103" s="7" t="s">
        <v>5</v>
      </c>
      <c r="D103" s="7" t="s">
        <v>7</v>
      </c>
      <c r="E103" s="7"/>
      <c r="F103" s="7"/>
      <c r="G103" s="102">
        <f>G104</f>
        <v>0</v>
      </c>
      <c r="H103" s="102">
        <f>H104</f>
        <v>0</v>
      </c>
      <c r="I103" s="80"/>
    </row>
    <row r="104" spans="1:9" s="5" customFormat="1" ht="24.75" customHeight="1" hidden="1">
      <c r="A104" s="15" t="s">
        <v>71</v>
      </c>
      <c r="B104" s="6">
        <v>850</v>
      </c>
      <c r="C104" s="7" t="s">
        <v>5</v>
      </c>
      <c r="D104" s="7" t="s">
        <v>7</v>
      </c>
      <c r="E104" s="7" t="s">
        <v>65</v>
      </c>
      <c r="F104" s="7"/>
      <c r="G104" s="102">
        <f>G105+G108</f>
        <v>0</v>
      </c>
      <c r="H104" s="102">
        <f>H105+H108</f>
        <v>0</v>
      </c>
      <c r="I104" s="38"/>
    </row>
    <row r="105" spans="1:9" s="5" customFormat="1" ht="24.75" customHeight="1" hidden="1">
      <c r="A105" s="15" t="s">
        <v>128</v>
      </c>
      <c r="B105" s="6">
        <v>850</v>
      </c>
      <c r="C105" s="7" t="s">
        <v>5</v>
      </c>
      <c r="D105" s="7" t="s">
        <v>7</v>
      </c>
      <c r="E105" s="7" t="s">
        <v>127</v>
      </c>
      <c r="F105" s="7"/>
      <c r="G105" s="102">
        <f>G106</f>
        <v>0</v>
      </c>
      <c r="H105" s="102">
        <f>H106</f>
        <v>0</v>
      </c>
      <c r="I105" s="38"/>
    </row>
    <row r="106" spans="1:9" s="5" customFormat="1" ht="24.75" customHeight="1" hidden="1">
      <c r="A106" s="36" t="s">
        <v>64</v>
      </c>
      <c r="B106" s="6">
        <v>850</v>
      </c>
      <c r="C106" s="7" t="s">
        <v>5</v>
      </c>
      <c r="D106" s="7" t="s">
        <v>7</v>
      </c>
      <c r="E106" s="7" t="s">
        <v>127</v>
      </c>
      <c r="F106" s="7" t="s">
        <v>35</v>
      </c>
      <c r="G106" s="102">
        <f>G107</f>
        <v>0</v>
      </c>
      <c r="H106" s="102">
        <f>H107</f>
        <v>0</v>
      </c>
      <c r="I106" s="38"/>
    </row>
    <row r="107" spans="1:9" s="5" customFormat="1" ht="24.75" customHeight="1" hidden="1">
      <c r="A107" s="36" t="s">
        <v>112</v>
      </c>
      <c r="B107" s="6">
        <v>850</v>
      </c>
      <c r="C107" s="7" t="s">
        <v>5</v>
      </c>
      <c r="D107" s="7" t="s">
        <v>7</v>
      </c>
      <c r="E107" s="7" t="s">
        <v>127</v>
      </c>
      <c r="F107" s="7" t="s">
        <v>35</v>
      </c>
      <c r="G107" s="102"/>
      <c r="H107" s="102"/>
      <c r="I107" s="38"/>
    </row>
    <row r="108" spans="1:9" s="5" customFormat="1" ht="24.75" customHeight="1" hidden="1">
      <c r="A108" s="51" t="s">
        <v>67</v>
      </c>
      <c r="B108" s="6">
        <v>850</v>
      </c>
      <c r="C108" s="7" t="s">
        <v>5</v>
      </c>
      <c r="D108" s="7" t="s">
        <v>7</v>
      </c>
      <c r="E108" s="7" t="s">
        <v>66</v>
      </c>
      <c r="F108" s="7"/>
      <c r="G108" s="102">
        <f>G109</f>
        <v>0</v>
      </c>
      <c r="H108" s="102">
        <f>H109</f>
        <v>0</v>
      </c>
      <c r="I108" s="38"/>
    </row>
    <row r="109" spans="1:9" s="5" customFormat="1" ht="24.75" customHeight="1" hidden="1">
      <c r="A109" s="36" t="s">
        <v>64</v>
      </c>
      <c r="B109" s="6">
        <v>850</v>
      </c>
      <c r="C109" s="7" t="s">
        <v>5</v>
      </c>
      <c r="D109" s="7" t="s">
        <v>7</v>
      </c>
      <c r="E109" s="7" t="s">
        <v>66</v>
      </c>
      <c r="F109" s="7" t="s">
        <v>35</v>
      </c>
      <c r="G109" s="102">
        <f>G110</f>
        <v>0</v>
      </c>
      <c r="H109" s="102">
        <f>H110</f>
        <v>0</v>
      </c>
      <c r="I109" s="38"/>
    </row>
    <row r="110" spans="1:9" s="5" customFormat="1" ht="21.75" customHeight="1" hidden="1">
      <c r="A110" s="36" t="s">
        <v>112</v>
      </c>
      <c r="B110" s="6">
        <v>850</v>
      </c>
      <c r="C110" s="7" t="s">
        <v>5</v>
      </c>
      <c r="D110" s="7" t="s">
        <v>7</v>
      </c>
      <c r="E110" s="7" t="s">
        <v>66</v>
      </c>
      <c r="F110" s="7" t="s">
        <v>35</v>
      </c>
      <c r="G110" s="102"/>
      <c r="H110" s="102"/>
      <c r="I110" s="38"/>
    </row>
    <row r="111" spans="1:9" s="5" customFormat="1" ht="21.75" customHeight="1" hidden="1">
      <c r="A111" s="14" t="s">
        <v>8</v>
      </c>
      <c r="B111" s="6">
        <v>850</v>
      </c>
      <c r="C111" s="7" t="s">
        <v>5</v>
      </c>
      <c r="D111" s="7" t="s">
        <v>14</v>
      </c>
      <c r="E111" s="7"/>
      <c r="F111" s="7"/>
      <c r="G111" s="102">
        <f aca="true" t="shared" si="0" ref="G111:H113">G112</f>
        <v>0</v>
      </c>
      <c r="H111" s="102">
        <f t="shared" si="0"/>
        <v>0</v>
      </c>
      <c r="I111" s="38"/>
    </row>
    <row r="112" spans="1:9" s="5" customFormat="1" ht="21" customHeight="1" hidden="1">
      <c r="A112" s="15" t="s">
        <v>136</v>
      </c>
      <c r="B112" s="6">
        <v>850</v>
      </c>
      <c r="C112" s="7" t="s">
        <v>5</v>
      </c>
      <c r="D112" s="7" t="s">
        <v>14</v>
      </c>
      <c r="E112" s="7" t="s">
        <v>69</v>
      </c>
      <c r="F112" s="7"/>
      <c r="G112" s="102">
        <f t="shared" si="0"/>
        <v>0</v>
      </c>
      <c r="H112" s="102">
        <f t="shared" si="0"/>
        <v>0</v>
      </c>
      <c r="I112" s="38"/>
    </row>
    <row r="113" spans="1:9" s="5" customFormat="1" ht="24" customHeight="1" hidden="1">
      <c r="A113" s="15" t="s">
        <v>150</v>
      </c>
      <c r="B113" s="6">
        <v>850</v>
      </c>
      <c r="C113" s="7" t="s">
        <v>5</v>
      </c>
      <c r="D113" s="7" t="s">
        <v>14</v>
      </c>
      <c r="E113" s="7" t="s">
        <v>129</v>
      </c>
      <c r="F113" s="7"/>
      <c r="G113" s="102">
        <f t="shared" si="0"/>
        <v>0</v>
      </c>
      <c r="H113" s="102">
        <f t="shared" si="0"/>
        <v>0</v>
      </c>
      <c r="I113" s="38"/>
    </row>
    <row r="114" spans="1:9" s="5" customFormat="1" ht="24" customHeight="1" hidden="1">
      <c r="A114" s="15" t="s">
        <v>143</v>
      </c>
      <c r="B114" s="6">
        <v>850</v>
      </c>
      <c r="C114" s="7" t="s">
        <v>5</v>
      </c>
      <c r="D114" s="7" t="s">
        <v>14</v>
      </c>
      <c r="E114" s="7" t="s">
        <v>129</v>
      </c>
      <c r="F114" s="7" t="s">
        <v>37</v>
      </c>
      <c r="G114" s="102"/>
      <c r="H114" s="102"/>
      <c r="I114" s="38"/>
    </row>
    <row r="115" spans="1:9" s="5" customFormat="1" ht="19.5" customHeight="1" hidden="1">
      <c r="A115" s="15" t="s">
        <v>112</v>
      </c>
      <c r="B115" s="6">
        <v>850</v>
      </c>
      <c r="C115" s="7" t="s">
        <v>5</v>
      </c>
      <c r="D115" s="7" t="s">
        <v>14</v>
      </c>
      <c r="E115" s="7" t="s">
        <v>129</v>
      </c>
      <c r="F115" s="7" t="s">
        <v>37</v>
      </c>
      <c r="G115" s="102"/>
      <c r="H115" s="102"/>
      <c r="I115" s="38"/>
    </row>
    <row r="116" spans="1:9" s="5" customFormat="1" ht="90" customHeight="1">
      <c r="A116" s="15" t="s">
        <v>226</v>
      </c>
      <c r="B116" s="6">
        <v>850</v>
      </c>
      <c r="C116" s="7" t="s">
        <v>208</v>
      </c>
      <c r="D116" s="7" t="s">
        <v>10</v>
      </c>
      <c r="E116" s="7" t="s">
        <v>227</v>
      </c>
      <c r="F116" s="7"/>
      <c r="G116" s="102">
        <f>G117</f>
        <v>18</v>
      </c>
      <c r="H116" s="102">
        <f>H117</f>
        <v>18</v>
      </c>
      <c r="I116" s="38"/>
    </row>
    <row r="117" spans="1:9" s="5" customFormat="1" ht="21" customHeight="1">
      <c r="A117" s="46" t="s">
        <v>26</v>
      </c>
      <c r="B117" s="6">
        <v>850</v>
      </c>
      <c r="C117" s="7" t="s">
        <v>208</v>
      </c>
      <c r="D117" s="7" t="s">
        <v>10</v>
      </c>
      <c r="E117" s="7" t="s">
        <v>227</v>
      </c>
      <c r="F117" s="7" t="s">
        <v>48</v>
      </c>
      <c r="G117" s="102">
        <v>18</v>
      </c>
      <c r="H117" s="102">
        <v>18</v>
      </c>
      <c r="I117" s="38"/>
    </row>
    <row r="118" spans="1:9" s="5" customFormat="1" ht="19.5" customHeight="1">
      <c r="A118" s="14" t="s">
        <v>8</v>
      </c>
      <c r="B118" s="9">
        <v>850</v>
      </c>
      <c r="C118" s="10" t="s">
        <v>5</v>
      </c>
      <c r="D118" s="10" t="s">
        <v>14</v>
      </c>
      <c r="E118" s="10"/>
      <c r="F118" s="10"/>
      <c r="G118" s="110">
        <v>0</v>
      </c>
      <c r="H118" s="110">
        <v>0</v>
      </c>
      <c r="I118" s="41"/>
    </row>
    <row r="119" spans="1:9" s="5" customFormat="1" ht="19.5" customHeight="1">
      <c r="A119" s="15" t="s">
        <v>136</v>
      </c>
      <c r="B119" s="6">
        <v>850</v>
      </c>
      <c r="C119" s="7" t="s">
        <v>5</v>
      </c>
      <c r="D119" s="7" t="s">
        <v>14</v>
      </c>
      <c r="E119" s="7" t="s">
        <v>202</v>
      </c>
      <c r="F119" s="7"/>
      <c r="G119" s="102">
        <v>0</v>
      </c>
      <c r="H119" s="102">
        <v>0</v>
      </c>
      <c r="I119" s="38"/>
    </row>
    <row r="120" spans="1:9" s="5" customFormat="1" ht="27.75" customHeight="1">
      <c r="A120" s="15" t="s">
        <v>150</v>
      </c>
      <c r="B120" s="6">
        <v>850</v>
      </c>
      <c r="C120" s="7" t="s">
        <v>5</v>
      </c>
      <c r="D120" s="7" t="s">
        <v>14</v>
      </c>
      <c r="E120" s="7" t="s">
        <v>203</v>
      </c>
      <c r="F120" s="7"/>
      <c r="G120" s="102">
        <v>0</v>
      </c>
      <c r="H120" s="102">
        <v>0</v>
      </c>
      <c r="I120" s="38"/>
    </row>
    <row r="121" spans="1:9" s="5" customFormat="1" ht="18" customHeight="1">
      <c r="A121" s="15" t="s">
        <v>143</v>
      </c>
      <c r="B121" s="6">
        <v>850</v>
      </c>
      <c r="C121" s="7" t="s">
        <v>5</v>
      </c>
      <c r="D121" s="7" t="s">
        <v>14</v>
      </c>
      <c r="E121" s="7" t="s">
        <v>203</v>
      </c>
      <c r="F121" s="7" t="s">
        <v>37</v>
      </c>
      <c r="G121" s="102">
        <v>0</v>
      </c>
      <c r="H121" s="102">
        <v>0</v>
      </c>
      <c r="I121" s="38"/>
    </row>
    <row r="122" spans="1:9" s="5" customFormat="1" ht="21" customHeight="1" hidden="1">
      <c r="A122" s="14" t="s">
        <v>9</v>
      </c>
      <c r="B122" s="9">
        <v>850</v>
      </c>
      <c r="C122" s="10" t="s">
        <v>5</v>
      </c>
      <c r="D122" s="10" t="s">
        <v>31</v>
      </c>
      <c r="E122" s="10"/>
      <c r="F122" s="10"/>
      <c r="G122" s="121">
        <v>0</v>
      </c>
      <c r="H122" s="121">
        <v>0</v>
      </c>
      <c r="I122" s="41"/>
    </row>
    <row r="123" spans="1:9" s="5" customFormat="1" ht="39" customHeight="1" hidden="1">
      <c r="A123" s="15" t="s">
        <v>165</v>
      </c>
      <c r="B123" s="6">
        <v>850</v>
      </c>
      <c r="C123" s="7" t="s">
        <v>5</v>
      </c>
      <c r="D123" s="7" t="s">
        <v>31</v>
      </c>
      <c r="E123" s="7" t="s">
        <v>171</v>
      </c>
      <c r="F123" s="7"/>
      <c r="G123" s="104">
        <v>13.3</v>
      </c>
      <c r="H123" s="104">
        <v>200</v>
      </c>
      <c r="I123" s="38"/>
    </row>
    <row r="124" spans="1:9" s="5" customFormat="1" ht="21.75" customHeight="1" hidden="1">
      <c r="A124" s="31" t="s">
        <v>29</v>
      </c>
      <c r="B124" s="6">
        <v>850</v>
      </c>
      <c r="C124" s="7" t="s">
        <v>5</v>
      </c>
      <c r="D124" s="7" t="s">
        <v>31</v>
      </c>
      <c r="E124" s="7" t="s">
        <v>151</v>
      </c>
      <c r="F124" s="7"/>
      <c r="G124" s="104">
        <f>G126</f>
        <v>29.4</v>
      </c>
      <c r="H124" s="104">
        <f>H126</f>
        <v>29.4</v>
      </c>
      <c r="I124" s="38"/>
    </row>
    <row r="125" spans="1:9" s="5" customFormat="1" ht="1.5" customHeight="1" hidden="1">
      <c r="A125" s="45"/>
      <c r="B125" s="6">
        <v>850</v>
      </c>
      <c r="C125" s="7" t="s">
        <v>5</v>
      </c>
      <c r="D125" s="7" t="s">
        <v>31</v>
      </c>
      <c r="E125" s="7" t="s">
        <v>151</v>
      </c>
      <c r="F125" s="7" t="s">
        <v>35</v>
      </c>
      <c r="G125" s="104">
        <f>G126</f>
        <v>29.4</v>
      </c>
      <c r="H125" s="104">
        <f>H126</f>
        <v>29.4</v>
      </c>
      <c r="I125" s="38"/>
    </row>
    <row r="126" spans="1:9" s="5" customFormat="1" ht="35.25" customHeight="1" hidden="1">
      <c r="A126" s="36" t="s">
        <v>64</v>
      </c>
      <c r="B126" s="6">
        <v>850</v>
      </c>
      <c r="C126" s="7" t="s">
        <v>5</v>
      </c>
      <c r="D126" s="7" t="s">
        <v>31</v>
      </c>
      <c r="E126" s="7" t="s">
        <v>151</v>
      </c>
      <c r="F126" s="7" t="s">
        <v>35</v>
      </c>
      <c r="G126" s="104">
        <f>G127</f>
        <v>29.4</v>
      </c>
      <c r="H126" s="104">
        <f>H127</f>
        <v>29.4</v>
      </c>
      <c r="I126" s="38"/>
    </row>
    <row r="127" spans="1:9" s="5" customFormat="1" ht="16.5" customHeight="1" hidden="1">
      <c r="A127" s="45" t="s">
        <v>107</v>
      </c>
      <c r="B127" s="6">
        <v>850</v>
      </c>
      <c r="C127" s="7" t="s">
        <v>5</v>
      </c>
      <c r="D127" s="7" t="s">
        <v>31</v>
      </c>
      <c r="E127" s="7" t="s">
        <v>151</v>
      </c>
      <c r="F127" s="7" t="s">
        <v>35</v>
      </c>
      <c r="G127" s="104">
        <v>29.4</v>
      </c>
      <c r="H127" s="104">
        <v>29.4</v>
      </c>
      <c r="I127" s="38"/>
    </row>
    <row r="128" spans="1:9" s="5" customFormat="1" ht="12.75" customHeight="1" hidden="1">
      <c r="A128" s="45" t="s">
        <v>102</v>
      </c>
      <c r="B128" s="6">
        <v>850</v>
      </c>
      <c r="C128" s="7" t="s">
        <v>5</v>
      </c>
      <c r="D128" s="7" t="s">
        <v>31</v>
      </c>
      <c r="E128" s="7"/>
      <c r="F128" s="7" t="s">
        <v>35</v>
      </c>
      <c r="G128" s="104">
        <v>29.4</v>
      </c>
      <c r="H128" s="104">
        <v>29.4</v>
      </c>
      <c r="I128" s="38"/>
    </row>
    <row r="129" spans="1:9" s="5" customFormat="1" ht="21.75" customHeight="1" hidden="1">
      <c r="A129" s="15" t="s">
        <v>170</v>
      </c>
      <c r="B129" s="6">
        <v>850</v>
      </c>
      <c r="C129" s="7" t="s">
        <v>5</v>
      </c>
      <c r="D129" s="7" t="s">
        <v>31</v>
      </c>
      <c r="E129" s="7" t="s">
        <v>171</v>
      </c>
      <c r="F129" s="7" t="s">
        <v>48</v>
      </c>
      <c r="G129" s="104">
        <v>13.3</v>
      </c>
      <c r="H129" s="104">
        <v>200</v>
      </c>
      <c r="I129" s="38"/>
    </row>
    <row r="130" spans="1:9" s="5" customFormat="1" ht="36.75" customHeight="1" hidden="1">
      <c r="A130" s="45" t="s">
        <v>169</v>
      </c>
      <c r="B130" s="6">
        <v>850</v>
      </c>
      <c r="C130" s="7" t="s">
        <v>5</v>
      </c>
      <c r="D130" s="7" t="s">
        <v>31</v>
      </c>
      <c r="E130" s="7" t="s">
        <v>166</v>
      </c>
      <c r="F130" s="7"/>
      <c r="G130" s="104">
        <v>0</v>
      </c>
      <c r="H130" s="104">
        <v>0</v>
      </c>
      <c r="I130" s="38"/>
    </row>
    <row r="131" spans="1:9" s="5" customFormat="1" ht="30.75" customHeight="1" hidden="1">
      <c r="A131" s="45" t="s">
        <v>168</v>
      </c>
      <c r="B131" s="6">
        <v>850</v>
      </c>
      <c r="C131" s="7" t="s">
        <v>5</v>
      </c>
      <c r="D131" s="7" t="s">
        <v>31</v>
      </c>
      <c r="E131" s="7" t="s">
        <v>166</v>
      </c>
      <c r="F131" s="7" t="s">
        <v>167</v>
      </c>
      <c r="G131" s="104">
        <v>0</v>
      </c>
      <c r="H131" s="104">
        <v>0</v>
      </c>
      <c r="I131" s="38"/>
    </row>
    <row r="132" spans="1:9" s="5" customFormat="1" ht="0.75" customHeight="1">
      <c r="A132" s="45"/>
      <c r="B132" s="6"/>
      <c r="C132" s="7"/>
      <c r="D132" s="7"/>
      <c r="E132" s="7"/>
      <c r="F132" s="7"/>
      <c r="G132" s="104"/>
      <c r="H132" s="104"/>
      <c r="I132" s="38"/>
    </row>
    <row r="133" spans="1:9" s="5" customFormat="1" ht="12.75" customHeight="1" hidden="1">
      <c r="A133" s="45"/>
      <c r="B133" s="6"/>
      <c r="C133" s="7"/>
      <c r="D133" s="7"/>
      <c r="E133" s="7"/>
      <c r="F133" s="7"/>
      <c r="G133" s="104"/>
      <c r="H133" s="104"/>
      <c r="I133" s="38"/>
    </row>
    <row r="134" spans="1:9" s="5" customFormat="1" ht="18" customHeight="1">
      <c r="A134" s="63" t="s">
        <v>9</v>
      </c>
      <c r="B134" s="6">
        <v>850</v>
      </c>
      <c r="C134" s="7" t="s">
        <v>5</v>
      </c>
      <c r="D134" s="7" t="s">
        <v>31</v>
      </c>
      <c r="E134" s="7"/>
      <c r="F134" s="7"/>
      <c r="G134" s="104">
        <f>G135</f>
        <v>0</v>
      </c>
      <c r="H134" s="104"/>
      <c r="I134" s="38"/>
    </row>
    <row r="135" spans="1:9" s="5" customFormat="1" ht="27" customHeight="1">
      <c r="A135" s="45" t="s">
        <v>169</v>
      </c>
      <c r="B135" s="6">
        <v>850</v>
      </c>
      <c r="C135" s="7" t="s">
        <v>5</v>
      </c>
      <c r="D135" s="7" t="s">
        <v>31</v>
      </c>
      <c r="E135" s="7" t="s">
        <v>228</v>
      </c>
      <c r="F135" s="7"/>
      <c r="G135" s="104">
        <f>G136</f>
        <v>0</v>
      </c>
      <c r="H135" s="104"/>
      <c r="I135" s="38"/>
    </row>
    <row r="136" spans="1:9" s="5" customFormat="1" ht="12.75" customHeight="1">
      <c r="A136" s="45" t="s">
        <v>175</v>
      </c>
      <c r="B136" s="6">
        <v>850</v>
      </c>
      <c r="C136" s="7" t="s">
        <v>5</v>
      </c>
      <c r="D136" s="7" t="s">
        <v>31</v>
      </c>
      <c r="E136" s="7" t="s">
        <v>228</v>
      </c>
      <c r="F136" s="7" t="s">
        <v>176</v>
      </c>
      <c r="G136" s="104">
        <v>0</v>
      </c>
      <c r="H136" s="104"/>
      <c r="I136" s="38"/>
    </row>
    <row r="137" spans="1:9" s="5" customFormat="1" ht="20.25" customHeight="1">
      <c r="A137" s="52" t="s">
        <v>83</v>
      </c>
      <c r="B137" s="6">
        <v>850</v>
      </c>
      <c r="C137" s="7" t="s">
        <v>6</v>
      </c>
      <c r="D137" s="7" t="s">
        <v>2</v>
      </c>
      <c r="E137" s="7"/>
      <c r="F137" s="7"/>
      <c r="G137" s="121">
        <f>G140+G146+G147+G149</f>
        <v>155.8</v>
      </c>
      <c r="H137" s="122">
        <f>H140+H146+H147+H149</f>
        <v>155.8</v>
      </c>
      <c r="I137" s="95"/>
    </row>
    <row r="138" spans="1:9" s="5" customFormat="1" ht="18.75" customHeight="1">
      <c r="A138" s="52" t="s">
        <v>84</v>
      </c>
      <c r="B138" s="6">
        <v>850</v>
      </c>
      <c r="C138" s="7" t="s">
        <v>6</v>
      </c>
      <c r="D138" s="7" t="s">
        <v>10</v>
      </c>
      <c r="E138" s="7"/>
      <c r="F138" s="7"/>
      <c r="G138" s="104">
        <f>G140+G146+G147+G149</f>
        <v>155.8</v>
      </c>
      <c r="H138" s="122">
        <f>H140+H146+H147+H149</f>
        <v>155.8</v>
      </c>
      <c r="I138" s="95"/>
    </row>
    <row r="139" spans="1:9" s="5" customFormat="1" ht="60" customHeight="1">
      <c r="A139" s="36" t="s">
        <v>130</v>
      </c>
      <c r="B139" s="6">
        <v>850</v>
      </c>
      <c r="C139" s="7" t="s">
        <v>6</v>
      </c>
      <c r="D139" s="7" t="s">
        <v>10</v>
      </c>
      <c r="E139" s="7" t="s">
        <v>180</v>
      </c>
      <c r="F139" s="7"/>
      <c r="G139" s="104">
        <f>G140+G146+G147+G149</f>
        <v>155.8</v>
      </c>
      <c r="H139" s="103">
        <f>H140+H146+H147+H149</f>
        <v>155.8</v>
      </c>
      <c r="I139" s="95"/>
    </row>
    <row r="140" spans="1:9" s="5" customFormat="1" ht="21.75" customHeight="1">
      <c r="A140" s="36" t="s">
        <v>59</v>
      </c>
      <c r="B140" s="6">
        <v>850</v>
      </c>
      <c r="C140" s="7" t="s">
        <v>6</v>
      </c>
      <c r="D140" s="7" t="s">
        <v>10</v>
      </c>
      <c r="E140" s="7" t="s">
        <v>180</v>
      </c>
      <c r="F140" s="7" t="s">
        <v>38</v>
      </c>
      <c r="G140" s="102">
        <v>107.55282</v>
      </c>
      <c r="H140" s="102">
        <v>107.55282</v>
      </c>
      <c r="I140" s="96"/>
    </row>
    <row r="141" spans="1:9" s="5" customFormat="1" ht="16.5" customHeight="1" hidden="1">
      <c r="A141" s="45" t="s">
        <v>96</v>
      </c>
      <c r="B141" s="65">
        <v>850</v>
      </c>
      <c r="C141" s="7" t="s">
        <v>6</v>
      </c>
      <c r="D141" s="7" t="s">
        <v>10</v>
      </c>
      <c r="E141" s="65" t="s">
        <v>85</v>
      </c>
      <c r="F141" s="65">
        <v>121</v>
      </c>
      <c r="G141" s="105">
        <f>G142+G143</f>
        <v>54.684</v>
      </c>
      <c r="H141" s="105">
        <f>H142+H143</f>
        <v>54.684</v>
      </c>
      <c r="I141" s="96"/>
    </row>
    <row r="142" spans="1:9" ht="15" customHeight="1" hidden="1">
      <c r="A142" s="45" t="s">
        <v>97</v>
      </c>
      <c r="B142" s="65">
        <v>850</v>
      </c>
      <c r="C142" s="7" t="s">
        <v>6</v>
      </c>
      <c r="D142" s="7" t="s">
        <v>10</v>
      </c>
      <c r="E142" s="65" t="s">
        <v>162</v>
      </c>
      <c r="F142" s="65">
        <v>121</v>
      </c>
      <c r="G142" s="104">
        <v>42</v>
      </c>
      <c r="H142" s="104">
        <v>42</v>
      </c>
      <c r="I142" s="94"/>
    </row>
    <row r="143" spans="1:9" ht="18" customHeight="1" hidden="1">
      <c r="A143" s="45" t="s">
        <v>98</v>
      </c>
      <c r="B143" s="65">
        <v>850</v>
      </c>
      <c r="C143" s="7" t="s">
        <v>6</v>
      </c>
      <c r="D143" s="7" t="s">
        <v>10</v>
      </c>
      <c r="E143" s="65" t="s">
        <v>162</v>
      </c>
      <c r="F143" s="65">
        <v>121</v>
      </c>
      <c r="G143" s="105">
        <v>12.684</v>
      </c>
      <c r="H143" s="105">
        <v>12.684</v>
      </c>
      <c r="I143" s="83"/>
    </row>
    <row r="144" spans="1:9" ht="0.75" customHeight="1" hidden="1">
      <c r="A144" s="36" t="s">
        <v>63</v>
      </c>
      <c r="B144" s="6">
        <v>850</v>
      </c>
      <c r="C144" s="7" t="s">
        <v>6</v>
      </c>
      <c r="D144" s="7" t="s">
        <v>10</v>
      </c>
      <c r="E144" s="7" t="s">
        <v>85</v>
      </c>
      <c r="F144" s="7" t="s">
        <v>39</v>
      </c>
      <c r="G144" s="102">
        <f>G145</f>
        <v>0</v>
      </c>
      <c r="H144" s="102">
        <f>H145</f>
        <v>0</v>
      </c>
      <c r="I144" s="97">
        <f>I145</f>
        <v>0</v>
      </c>
    </row>
    <row r="145" spans="1:9" ht="21" customHeight="1" hidden="1">
      <c r="A145" s="45" t="s">
        <v>99</v>
      </c>
      <c r="B145" s="65">
        <v>850</v>
      </c>
      <c r="C145" s="7" t="s">
        <v>6</v>
      </c>
      <c r="D145" s="7" t="s">
        <v>10</v>
      </c>
      <c r="E145" s="7" t="s">
        <v>85</v>
      </c>
      <c r="F145" s="65">
        <v>122</v>
      </c>
      <c r="G145" s="102"/>
      <c r="H145" s="102"/>
      <c r="I145" s="90"/>
    </row>
    <row r="146" spans="1:9" ht="38.25" customHeight="1">
      <c r="A146" s="45" t="s">
        <v>163</v>
      </c>
      <c r="B146" s="65">
        <v>850</v>
      </c>
      <c r="C146" s="7" t="s">
        <v>6</v>
      </c>
      <c r="D146" s="7" t="s">
        <v>10</v>
      </c>
      <c r="E146" s="7" t="s">
        <v>161</v>
      </c>
      <c r="F146" s="66" t="s">
        <v>164</v>
      </c>
      <c r="G146" s="102">
        <v>33.50163</v>
      </c>
      <c r="H146" s="102">
        <v>33.50163</v>
      </c>
      <c r="I146" s="95"/>
    </row>
    <row r="147" spans="1:9" ht="0.75" customHeight="1">
      <c r="A147" s="36" t="s">
        <v>42</v>
      </c>
      <c r="B147" s="6">
        <v>850</v>
      </c>
      <c r="C147" s="7" t="s">
        <v>6</v>
      </c>
      <c r="D147" s="7" t="s">
        <v>10</v>
      </c>
      <c r="E147" s="7" t="s">
        <v>161</v>
      </c>
      <c r="F147" s="7" t="s">
        <v>40</v>
      </c>
      <c r="G147" s="104">
        <v>0</v>
      </c>
      <c r="H147" s="103">
        <v>0</v>
      </c>
      <c r="I147" s="95"/>
    </row>
    <row r="148" spans="1:9" ht="15" customHeight="1" hidden="1">
      <c r="A148" s="45" t="s">
        <v>101</v>
      </c>
      <c r="B148" s="65">
        <v>850</v>
      </c>
      <c r="C148" s="7" t="s">
        <v>6</v>
      </c>
      <c r="D148" s="7" t="s">
        <v>10</v>
      </c>
      <c r="E148" s="7" t="s">
        <v>161</v>
      </c>
      <c r="F148" s="65">
        <v>242</v>
      </c>
      <c r="G148" s="104">
        <v>5</v>
      </c>
      <c r="H148" s="104">
        <v>5</v>
      </c>
      <c r="I148" s="94"/>
    </row>
    <row r="149" spans="1:9" ht="24">
      <c r="A149" s="36" t="s">
        <v>64</v>
      </c>
      <c r="B149" s="6">
        <v>850</v>
      </c>
      <c r="C149" s="7" t="s">
        <v>6</v>
      </c>
      <c r="D149" s="7" t="s">
        <v>10</v>
      </c>
      <c r="E149" s="7" t="s">
        <v>161</v>
      </c>
      <c r="F149" s="7" t="s">
        <v>35</v>
      </c>
      <c r="G149" s="102">
        <v>14.74555</v>
      </c>
      <c r="H149" s="102">
        <v>14.74555</v>
      </c>
      <c r="I149" s="95"/>
    </row>
    <row r="150" spans="1:9" ht="15" customHeight="1" hidden="1">
      <c r="A150" s="45" t="s">
        <v>103</v>
      </c>
      <c r="B150" s="65">
        <v>850</v>
      </c>
      <c r="C150" s="7" t="s">
        <v>6</v>
      </c>
      <c r="D150" s="7" t="s">
        <v>10</v>
      </c>
      <c r="E150" s="7" t="s">
        <v>85</v>
      </c>
      <c r="F150" s="65">
        <v>244</v>
      </c>
      <c r="G150" s="102"/>
      <c r="H150" s="102"/>
      <c r="I150" s="83">
        <v>3</v>
      </c>
    </row>
    <row r="151" spans="1:9" ht="11.25" customHeight="1" hidden="1">
      <c r="A151" s="45" t="s">
        <v>104</v>
      </c>
      <c r="B151" s="65">
        <v>850</v>
      </c>
      <c r="C151" s="7" t="s">
        <v>6</v>
      </c>
      <c r="D151" s="7" t="s">
        <v>10</v>
      </c>
      <c r="E151" s="7" t="s">
        <v>161</v>
      </c>
      <c r="F151" s="65">
        <v>244</v>
      </c>
      <c r="G151" s="104">
        <v>3</v>
      </c>
      <c r="H151" s="104">
        <v>3</v>
      </c>
      <c r="I151" s="94"/>
    </row>
    <row r="152" spans="1:9" ht="12.75" hidden="1">
      <c r="A152" s="45"/>
      <c r="B152" s="65"/>
      <c r="C152" s="7"/>
      <c r="D152" s="7"/>
      <c r="E152" s="7"/>
      <c r="F152" s="65"/>
      <c r="G152" s="105"/>
      <c r="H152" s="105"/>
      <c r="I152" s="83"/>
    </row>
    <row r="153" spans="1:9" ht="21.75" customHeight="1" hidden="1">
      <c r="A153" s="45" t="s">
        <v>106</v>
      </c>
      <c r="B153" s="65">
        <v>850</v>
      </c>
      <c r="C153" s="7" t="s">
        <v>6</v>
      </c>
      <c r="D153" s="7" t="s">
        <v>10</v>
      </c>
      <c r="E153" s="7" t="s">
        <v>85</v>
      </c>
      <c r="F153" s="65">
        <v>244</v>
      </c>
      <c r="G153" s="105"/>
      <c r="H153" s="105"/>
      <c r="I153" s="83"/>
    </row>
    <row r="154" spans="1:9" ht="21.75" customHeight="1" hidden="1">
      <c r="A154" s="45" t="s">
        <v>102</v>
      </c>
      <c r="B154" s="65">
        <v>850</v>
      </c>
      <c r="C154" s="7" t="s">
        <v>6</v>
      </c>
      <c r="D154" s="7" t="s">
        <v>10</v>
      </c>
      <c r="E154" s="7" t="s">
        <v>85</v>
      </c>
      <c r="F154" s="65">
        <v>244</v>
      </c>
      <c r="G154" s="105"/>
      <c r="H154" s="105"/>
      <c r="I154" s="83"/>
    </row>
    <row r="155" spans="1:9" ht="24.75" customHeight="1" hidden="1">
      <c r="A155" s="45" t="s">
        <v>108</v>
      </c>
      <c r="B155" s="65">
        <v>850</v>
      </c>
      <c r="C155" s="7" t="s">
        <v>6</v>
      </c>
      <c r="D155" s="7" t="s">
        <v>10</v>
      </c>
      <c r="E155" s="7" t="s">
        <v>161</v>
      </c>
      <c r="F155" s="65">
        <v>244</v>
      </c>
      <c r="G155" s="105">
        <f>G156+G157</f>
        <v>10.816</v>
      </c>
      <c r="H155" s="105">
        <f>H156+H157</f>
        <v>10.816</v>
      </c>
      <c r="I155" s="96"/>
    </row>
    <row r="156" spans="1:9" ht="1.5" customHeight="1" hidden="1">
      <c r="A156" s="45" t="s">
        <v>109</v>
      </c>
      <c r="B156" s="65">
        <v>850</v>
      </c>
      <c r="C156" s="7" t="s">
        <v>6</v>
      </c>
      <c r="D156" s="7" t="s">
        <v>10</v>
      </c>
      <c r="E156" s="7" t="s">
        <v>85</v>
      </c>
      <c r="F156" s="65">
        <v>244</v>
      </c>
      <c r="G156" s="102"/>
      <c r="H156" s="102"/>
      <c r="I156" s="83">
        <v>3</v>
      </c>
    </row>
    <row r="157" spans="1:9" ht="19.5" customHeight="1" hidden="1">
      <c r="A157" s="45" t="s">
        <v>110</v>
      </c>
      <c r="B157" s="65">
        <v>850</v>
      </c>
      <c r="C157" s="7" t="s">
        <v>6</v>
      </c>
      <c r="D157" s="7" t="s">
        <v>10</v>
      </c>
      <c r="E157" s="7" t="s">
        <v>161</v>
      </c>
      <c r="F157" s="65">
        <v>244</v>
      </c>
      <c r="G157" s="105">
        <v>10.816</v>
      </c>
      <c r="H157" s="105">
        <v>10.816</v>
      </c>
      <c r="I157" s="83"/>
    </row>
    <row r="158" spans="1:9" ht="21.75" customHeight="1" hidden="1">
      <c r="A158" s="43" t="s">
        <v>51</v>
      </c>
      <c r="B158" s="6">
        <v>850</v>
      </c>
      <c r="C158" s="7" t="s">
        <v>10</v>
      </c>
      <c r="D158" s="7" t="s">
        <v>2</v>
      </c>
      <c r="E158" s="7"/>
      <c r="F158" s="7"/>
      <c r="G158" s="102">
        <f aca="true" t="shared" si="1" ref="G158:H161">G159</f>
        <v>0</v>
      </c>
      <c r="H158" s="102">
        <f t="shared" si="1"/>
        <v>0</v>
      </c>
      <c r="I158" s="38"/>
    </row>
    <row r="159" spans="1:9" ht="27" customHeight="1" hidden="1">
      <c r="A159" s="43" t="s">
        <v>52</v>
      </c>
      <c r="B159" s="6">
        <v>850</v>
      </c>
      <c r="C159" s="7" t="s">
        <v>10</v>
      </c>
      <c r="D159" s="7" t="s">
        <v>11</v>
      </c>
      <c r="E159" s="7"/>
      <c r="F159" s="7"/>
      <c r="G159" s="102">
        <f t="shared" si="1"/>
        <v>0</v>
      </c>
      <c r="H159" s="102">
        <f t="shared" si="1"/>
        <v>0</v>
      </c>
      <c r="I159" s="38"/>
    </row>
    <row r="160" spans="1:9" ht="24" hidden="1">
      <c r="A160" s="44" t="s">
        <v>87</v>
      </c>
      <c r="B160" s="6">
        <v>850</v>
      </c>
      <c r="C160" s="7" t="s">
        <v>10</v>
      </c>
      <c r="D160" s="7" t="s">
        <v>11</v>
      </c>
      <c r="E160" s="7" t="s">
        <v>86</v>
      </c>
      <c r="F160" s="7"/>
      <c r="G160" s="102">
        <f t="shared" si="1"/>
        <v>0</v>
      </c>
      <c r="H160" s="102">
        <f t="shared" si="1"/>
        <v>0</v>
      </c>
      <c r="I160" s="38"/>
    </row>
    <row r="161" spans="1:9" ht="26.25" customHeight="1" hidden="1">
      <c r="A161" s="36" t="s">
        <v>64</v>
      </c>
      <c r="B161" s="6">
        <v>850</v>
      </c>
      <c r="C161" s="7" t="s">
        <v>10</v>
      </c>
      <c r="D161" s="7" t="s">
        <v>11</v>
      </c>
      <c r="E161" s="7" t="s">
        <v>86</v>
      </c>
      <c r="F161" s="7" t="s">
        <v>35</v>
      </c>
      <c r="G161" s="102">
        <f t="shared" si="1"/>
        <v>0</v>
      </c>
      <c r="H161" s="102">
        <f t="shared" si="1"/>
        <v>0</v>
      </c>
      <c r="I161" s="38"/>
    </row>
    <row r="162" spans="1:9" ht="19.5" customHeight="1" hidden="1">
      <c r="A162" s="45" t="s">
        <v>107</v>
      </c>
      <c r="B162" s="65">
        <v>850</v>
      </c>
      <c r="C162" s="7" t="s">
        <v>10</v>
      </c>
      <c r="D162" s="7" t="s">
        <v>11</v>
      </c>
      <c r="E162" s="7" t="s">
        <v>86</v>
      </c>
      <c r="F162" s="65">
        <v>244</v>
      </c>
      <c r="G162" s="102">
        <f>G163+G164</f>
        <v>0</v>
      </c>
      <c r="H162" s="102">
        <f>H163+H164</f>
        <v>0</v>
      </c>
      <c r="I162" s="38"/>
    </row>
    <row r="163" spans="1:9" ht="14.25" customHeight="1" hidden="1">
      <c r="A163" s="45" t="s">
        <v>106</v>
      </c>
      <c r="B163" s="65">
        <v>850</v>
      </c>
      <c r="C163" s="7" t="s">
        <v>10</v>
      </c>
      <c r="D163" s="7" t="s">
        <v>11</v>
      </c>
      <c r="E163" s="7" t="s">
        <v>86</v>
      </c>
      <c r="F163" s="65">
        <v>244</v>
      </c>
      <c r="G163" s="102"/>
      <c r="H163" s="102"/>
      <c r="I163" s="38"/>
    </row>
    <row r="164" spans="1:9" ht="18" customHeight="1" hidden="1">
      <c r="A164" s="45" t="s">
        <v>102</v>
      </c>
      <c r="B164" s="65">
        <v>850</v>
      </c>
      <c r="C164" s="7" t="s">
        <v>10</v>
      </c>
      <c r="D164" s="7" t="s">
        <v>11</v>
      </c>
      <c r="E164" s="7" t="s">
        <v>86</v>
      </c>
      <c r="F164" s="65">
        <v>244</v>
      </c>
      <c r="G164" s="102"/>
      <c r="H164" s="102"/>
      <c r="I164" s="38"/>
    </row>
    <row r="165" spans="1:9" ht="0.75" customHeight="1" hidden="1">
      <c r="A165" s="35" t="s">
        <v>50</v>
      </c>
      <c r="B165" s="6">
        <v>850</v>
      </c>
      <c r="C165" s="7" t="s">
        <v>15</v>
      </c>
      <c r="D165" s="8" t="s">
        <v>2</v>
      </c>
      <c r="E165" s="8"/>
      <c r="F165" s="8"/>
      <c r="G165" s="106">
        <f>G166</f>
        <v>3</v>
      </c>
      <c r="H165" s="106">
        <f>H166</f>
        <v>3</v>
      </c>
      <c r="I165" s="84"/>
    </row>
    <row r="166" spans="1:9" ht="25.5" customHeight="1" hidden="1">
      <c r="A166" s="35" t="s">
        <v>91</v>
      </c>
      <c r="B166" s="6">
        <v>850</v>
      </c>
      <c r="C166" s="7" t="s">
        <v>15</v>
      </c>
      <c r="D166" s="8" t="s">
        <v>10</v>
      </c>
      <c r="E166" s="8"/>
      <c r="F166" s="8"/>
      <c r="G166" s="106">
        <f>G167+G172+G177</f>
        <v>3</v>
      </c>
      <c r="H166" s="106">
        <f>H167+H172+H177</f>
        <v>3</v>
      </c>
      <c r="I166" s="48"/>
    </row>
    <row r="167" spans="1:9" ht="24.75" customHeight="1" hidden="1">
      <c r="A167" s="63" t="s">
        <v>94</v>
      </c>
      <c r="B167" s="6">
        <v>850</v>
      </c>
      <c r="C167" s="7" t="s">
        <v>15</v>
      </c>
      <c r="D167" s="7" t="s">
        <v>10</v>
      </c>
      <c r="E167" s="7" t="s">
        <v>93</v>
      </c>
      <c r="F167" s="7"/>
      <c r="G167" s="106">
        <f>G168</f>
        <v>3</v>
      </c>
      <c r="H167" s="106">
        <f>H168</f>
        <v>3</v>
      </c>
      <c r="I167" s="48"/>
    </row>
    <row r="168" spans="1:9" ht="24.75" customHeight="1" hidden="1">
      <c r="A168" s="15" t="s">
        <v>64</v>
      </c>
      <c r="B168" s="53">
        <v>850</v>
      </c>
      <c r="C168" s="57" t="s">
        <v>15</v>
      </c>
      <c r="D168" s="58" t="s">
        <v>10</v>
      </c>
      <c r="E168" s="58" t="s">
        <v>93</v>
      </c>
      <c r="F168" s="58" t="s">
        <v>35</v>
      </c>
      <c r="G168" s="106">
        <f>G169</f>
        <v>3</v>
      </c>
      <c r="H168" s="106">
        <f>H169</f>
        <v>3</v>
      </c>
      <c r="I168" s="48"/>
    </row>
    <row r="169" spans="1:9" ht="24.75" customHeight="1" hidden="1">
      <c r="A169" s="45" t="s">
        <v>107</v>
      </c>
      <c r="B169" s="65">
        <v>850</v>
      </c>
      <c r="C169" s="7" t="s">
        <v>15</v>
      </c>
      <c r="D169" s="7" t="s">
        <v>10</v>
      </c>
      <c r="E169" s="7" t="s">
        <v>93</v>
      </c>
      <c r="F169" s="65">
        <v>244</v>
      </c>
      <c r="G169" s="106">
        <f>G170+G171</f>
        <v>3</v>
      </c>
      <c r="H169" s="106">
        <f>H170+H171</f>
        <v>3</v>
      </c>
      <c r="I169" s="48"/>
    </row>
    <row r="170" spans="1:9" ht="23.25" customHeight="1" hidden="1">
      <c r="A170" s="45" t="s">
        <v>106</v>
      </c>
      <c r="B170" s="65">
        <v>850</v>
      </c>
      <c r="C170" s="7" t="s">
        <v>15</v>
      </c>
      <c r="D170" s="7" t="s">
        <v>10</v>
      </c>
      <c r="E170" s="7" t="s">
        <v>93</v>
      </c>
      <c r="F170" s="65">
        <v>244</v>
      </c>
      <c r="G170" s="106">
        <v>3</v>
      </c>
      <c r="H170" s="106">
        <v>3</v>
      </c>
      <c r="I170" s="48"/>
    </row>
    <row r="171" spans="1:9" ht="25.5" customHeight="1" hidden="1">
      <c r="A171" s="45" t="s">
        <v>102</v>
      </c>
      <c r="B171" s="65">
        <v>850</v>
      </c>
      <c r="C171" s="7" t="s">
        <v>15</v>
      </c>
      <c r="D171" s="7" t="s">
        <v>10</v>
      </c>
      <c r="E171" s="7" t="s">
        <v>93</v>
      </c>
      <c r="F171" s="65">
        <v>244</v>
      </c>
      <c r="G171" s="107"/>
      <c r="H171" s="107"/>
      <c r="I171" s="48"/>
    </row>
    <row r="172" spans="1:9" ht="23.25" customHeight="1" hidden="1">
      <c r="A172" s="81" t="s">
        <v>92</v>
      </c>
      <c r="B172" s="53">
        <v>850</v>
      </c>
      <c r="C172" s="57" t="s">
        <v>15</v>
      </c>
      <c r="D172" s="58" t="s">
        <v>10</v>
      </c>
      <c r="E172" s="58" t="s">
        <v>90</v>
      </c>
      <c r="F172" s="58"/>
      <c r="G172" s="107">
        <f>G173</f>
        <v>0</v>
      </c>
      <c r="H172" s="107">
        <f>H173</f>
        <v>0</v>
      </c>
      <c r="I172" s="54"/>
    </row>
    <row r="173" spans="1:9" ht="0.75" customHeight="1" hidden="1">
      <c r="A173" s="15" t="s">
        <v>64</v>
      </c>
      <c r="B173" s="53">
        <v>850</v>
      </c>
      <c r="C173" s="57" t="s">
        <v>15</v>
      </c>
      <c r="D173" s="58" t="s">
        <v>10</v>
      </c>
      <c r="E173" s="58" t="s">
        <v>90</v>
      </c>
      <c r="F173" s="58" t="s">
        <v>35</v>
      </c>
      <c r="G173" s="107">
        <f>G174</f>
        <v>0</v>
      </c>
      <c r="H173" s="107">
        <f>H174</f>
        <v>0</v>
      </c>
      <c r="I173" s="54"/>
    </row>
    <row r="174" spans="1:9" ht="24.75" customHeight="1" hidden="1">
      <c r="A174" s="45" t="s">
        <v>107</v>
      </c>
      <c r="B174" s="53">
        <v>850</v>
      </c>
      <c r="C174" s="57" t="s">
        <v>15</v>
      </c>
      <c r="D174" s="58" t="s">
        <v>10</v>
      </c>
      <c r="E174" s="58" t="s">
        <v>90</v>
      </c>
      <c r="F174" s="58" t="s">
        <v>35</v>
      </c>
      <c r="G174" s="107">
        <f>G175+G176</f>
        <v>0</v>
      </c>
      <c r="H174" s="107">
        <f>H175+H176</f>
        <v>0</v>
      </c>
      <c r="I174" s="54"/>
    </row>
    <row r="175" spans="1:9" ht="24.75" customHeight="1" hidden="1">
      <c r="A175" s="45" t="s">
        <v>106</v>
      </c>
      <c r="B175" s="65">
        <v>850</v>
      </c>
      <c r="C175" s="7" t="s">
        <v>15</v>
      </c>
      <c r="D175" s="7" t="s">
        <v>10</v>
      </c>
      <c r="E175" s="7" t="s">
        <v>90</v>
      </c>
      <c r="F175" s="65">
        <v>244</v>
      </c>
      <c r="G175" s="107"/>
      <c r="H175" s="107"/>
      <c r="I175" s="54"/>
    </row>
    <row r="176" spans="1:9" ht="24.75" customHeight="1" hidden="1">
      <c r="A176" s="45" t="s">
        <v>102</v>
      </c>
      <c r="B176" s="65">
        <v>850</v>
      </c>
      <c r="C176" s="7" t="s">
        <v>15</v>
      </c>
      <c r="D176" s="7" t="s">
        <v>10</v>
      </c>
      <c r="E176" s="7" t="s">
        <v>90</v>
      </c>
      <c r="F176" s="65">
        <v>244</v>
      </c>
      <c r="G176" s="107"/>
      <c r="H176" s="107"/>
      <c r="I176" s="54"/>
    </row>
    <row r="177" spans="1:9" ht="23.25" customHeight="1" hidden="1">
      <c r="A177" s="63" t="s">
        <v>135</v>
      </c>
      <c r="B177" s="65">
        <v>850</v>
      </c>
      <c r="C177" s="7" t="s">
        <v>15</v>
      </c>
      <c r="D177" s="7" t="s">
        <v>10</v>
      </c>
      <c r="E177" s="7" t="s">
        <v>134</v>
      </c>
      <c r="F177" s="65"/>
      <c r="G177" s="107">
        <f aca="true" t="shared" si="2" ref="G177:H179">G178</f>
        <v>0</v>
      </c>
      <c r="H177" s="107">
        <f t="shared" si="2"/>
        <v>0</v>
      </c>
      <c r="I177" s="54"/>
    </row>
    <row r="178" spans="1:9" ht="23.25" customHeight="1" hidden="1">
      <c r="A178" s="15" t="s">
        <v>64</v>
      </c>
      <c r="B178" s="65">
        <v>850</v>
      </c>
      <c r="C178" s="7" t="s">
        <v>15</v>
      </c>
      <c r="D178" s="7" t="s">
        <v>10</v>
      </c>
      <c r="E178" s="7" t="s">
        <v>134</v>
      </c>
      <c r="F178" s="65">
        <v>244</v>
      </c>
      <c r="G178" s="107">
        <f t="shared" si="2"/>
        <v>0</v>
      </c>
      <c r="H178" s="107">
        <f t="shared" si="2"/>
        <v>0</v>
      </c>
      <c r="I178" s="54"/>
    </row>
    <row r="179" spans="1:9" ht="23.25" customHeight="1" hidden="1">
      <c r="A179" s="45" t="s">
        <v>107</v>
      </c>
      <c r="B179" s="65">
        <v>850</v>
      </c>
      <c r="C179" s="7" t="s">
        <v>15</v>
      </c>
      <c r="D179" s="7" t="s">
        <v>10</v>
      </c>
      <c r="E179" s="7" t="s">
        <v>134</v>
      </c>
      <c r="F179" s="65">
        <v>244</v>
      </c>
      <c r="G179" s="107">
        <f t="shared" si="2"/>
        <v>0</v>
      </c>
      <c r="H179" s="107">
        <f t="shared" si="2"/>
        <v>0</v>
      </c>
      <c r="I179" s="54"/>
    </row>
    <row r="180" spans="1:9" ht="12.75" hidden="1">
      <c r="A180" s="45" t="s">
        <v>106</v>
      </c>
      <c r="B180" s="65">
        <v>850</v>
      </c>
      <c r="C180" s="7" t="s">
        <v>15</v>
      </c>
      <c r="D180" s="7" t="s">
        <v>10</v>
      </c>
      <c r="E180" s="7" t="s">
        <v>134</v>
      </c>
      <c r="F180" s="65">
        <v>244</v>
      </c>
      <c r="G180" s="107"/>
      <c r="H180" s="107"/>
      <c r="I180" s="54"/>
    </row>
    <row r="181" spans="1:9" ht="18.75" customHeight="1" hidden="1">
      <c r="A181" s="47" t="s">
        <v>53</v>
      </c>
      <c r="B181" s="6">
        <v>850</v>
      </c>
      <c r="C181" s="7" t="s">
        <v>17</v>
      </c>
      <c r="D181" s="7" t="s">
        <v>2</v>
      </c>
      <c r="E181" s="7"/>
      <c r="F181" s="7" t="s">
        <v>3</v>
      </c>
      <c r="G181" s="106">
        <f>G182</f>
        <v>17</v>
      </c>
      <c r="H181" s="106">
        <f>H182</f>
        <v>17</v>
      </c>
      <c r="I181" s="38"/>
    </row>
    <row r="182" spans="1:9" ht="21" customHeight="1" hidden="1">
      <c r="A182" s="63" t="s">
        <v>54</v>
      </c>
      <c r="B182" s="6">
        <v>850</v>
      </c>
      <c r="C182" s="7" t="s">
        <v>17</v>
      </c>
      <c r="D182" s="7" t="s">
        <v>15</v>
      </c>
      <c r="E182" s="7"/>
      <c r="F182" s="7" t="s">
        <v>3</v>
      </c>
      <c r="G182" s="106">
        <f>G183</f>
        <v>17</v>
      </c>
      <c r="H182" s="106">
        <f>H183</f>
        <v>17</v>
      </c>
      <c r="I182" s="38"/>
    </row>
    <row r="183" spans="1:9" ht="22.5" customHeight="1" hidden="1">
      <c r="A183" s="45" t="s">
        <v>94</v>
      </c>
      <c r="B183" s="6">
        <v>850</v>
      </c>
      <c r="C183" s="7" t="s">
        <v>17</v>
      </c>
      <c r="D183" s="7" t="s">
        <v>15</v>
      </c>
      <c r="E183" s="7" t="s">
        <v>93</v>
      </c>
      <c r="F183" s="7"/>
      <c r="G183" s="106">
        <v>17</v>
      </c>
      <c r="H183" s="106">
        <v>17</v>
      </c>
      <c r="I183" s="38"/>
    </row>
    <row r="184" spans="1:9" ht="21" customHeight="1" hidden="1">
      <c r="A184" s="86" t="s">
        <v>43</v>
      </c>
      <c r="B184" s="53">
        <v>850</v>
      </c>
      <c r="C184" s="57" t="s">
        <v>17</v>
      </c>
      <c r="D184" s="58" t="s">
        <v>15</v>
      </c>
      <c r="E184" s="58" t="s">
        <v>93</v>
      </c>
      <c r="F184" s="58" t="s">
        <v>41</v>
      </c>
      <c r="G184" s="106">
        <v>17</v>
      </c>
      <c r="H184" s="106">
        <v>17</v>
      </c>
      <c r="I184" s="38"/>
    </row>
    <row r="185" spans="1:9" ht="0.75" customHeight="1" hidden="1">
      <c r="A185" s="45" t="s">
        <v>107</v>
      </c>
      <c r="B185" s="65">
        <v>850</v>
      </c>
      <c r="C185" s="7" t="s">
        <v>17</v>
      </c>
      <c r="D185" s="7" t="s">
        <v>15</v>
      </c>
      <c r="E185" s="7" t="s">
        <v>93</v>
      </c>
      <c r="F185" s="65">
        <v>852</v>
      </c>
      <c r="G185" s="107">
        <f>G186</f>
        <v>0</v>
      </c>
      <c r="H185" s="107">
        <f>H186</f>
        <v>0</v>
      </c>
      <c r="I185" s="38"/>
    </row>
    <row r="186" spans="1:9" ht="0.75" customHeight="1" hidden="1">
      <c r="A186" s="45" t="s">
        <v>102</v>
      </c>
      <c r="B186" s="65">
        <v>850</v>
      </c>
      <c r="C186" s="7" t="s">
        <v>17</v>
      </c>
      <c r="D186" s="7" t="s">
        <v>15</v>
      </c>
      <c r="E186" s="7" t="s">
        <v>93</v>
      </c>
      <c r="F186" s="65">
        <v>852</v>
      </c>
      <c r="G186" s="107"/>
      <c r="H186" s="107"/>
      <c r="I186" s="38"/>
    </row>
    <row r="187" spans="1:9" ht="21" customHeight="1" hidden="1">
      <c r="A187" s="15" t="s">
        <v>112</v>
      </c>
      <c r="B187" s="53">
        <v>850</v>
      </c>
      <c r="C187" s="57" t="s">
        <v>17</v>
      </c>
      <c r="D187" s="58" t="s">
        <v>15</v>
      </c>
      <c r="E187" s="58" t="s">
        <v>93</v>
      </c>
      <c r="F187" s="58" t="s">
        <v>41</v>
      </c>
      <c r="G187" s="106">
        <v>17</v>
      </c>
      <c r="H187" s="106">
        <v>17</v>
      </c>
      <c r="I187" s="38"/>
    </row>
    <row r="188" spans="1:9" s="116" customFormat="1" ht="21" customHeight="1">
      <c r="A188" s="14" t="s">
        <v>51</v>
      </c>
      <c r="B188" s="136">
        <v>850</v>
      </c>
      <c r="C188" s="137" t="s">
        <v>10</v>
      </c>
      <c r="D188" s="138" t="s">
        <v>2</v>
      </c>
      <c r="E188" s="138"/>
      <c r="F188" s="138"/>
      <c r="G188" s="112">
        <f aca="true" t="shared" si="3" ref="G188:H190">G189</f>
        <v>11.466</v>
      </c>
      <c r="H188" s="112">
        <f t="shared" si="3"/>
        <v>11.466</v>
      </c>
      <c r="I188" s="41"/>
    </row>
    <row r="189" spans="1:9" ht="27" customHeight="1">
      <c r="A189" s="15" t="s">
        <v>52</v>
      </c>
      <c r="B189" s="53">
        <v>850</v>
      </c>
      <c r="C189" s="57" t="s">
        <v>10</v>
      </c>
      <c r="D189" s="58" t="s">
        <v>16</v>
      </c>
      <c r="E189" s="58"/>
      <c r="F189" s="58"/>
      <c r="G189" s="109">
        <f t="shared" si="3"/>
        <v>11.466</v>
      </c>
      <c r="H189" s="109">
        <f t="shared" si="3"/>
        <v>11.466</v>
      </c>
      <c r="I189" s="38"/>
    </row>
    <row r="190" spans="1:9" ht="21" customHeight="1">
      <c r="A190" s="15" t="s">
        <v>220</v>
      </c>
      <c r="B190" s="53">
        <v>850</v>
      </c>
      <c r="C190" s="57" t="s">
        <v>10</v>
      </c>
      <c r="D190" s="58" t="s">
        <v>16</v>
      </c>
      <c r="E190" s="58" t="s">
        <v>221</v>
      </c>
      <c r="F190" s="58"/>
      <c r="G190" s="109">
        <f t="shared" si="3"/>
        <v>11.466</v>
      </c>
      <c r="H190" s="109">
        <f t="shared" si="3"/>
        <v>11.466</v>
      </c>
      <c r="I190" s="38"/>
    </row>
    <row r="191" spans="1:9" ht="26.25" customHeight="1">
      <c r="A191" s="36" t="s">
        <v>64</v>
      </c>
      <c r="B191" s="53">
        <v>850</v>
      </c>
      <c r="C191" s="57" t="s">
        <v>10</v>
      </c>
      <c r="D191" s="58" t="s">
        <v>16</v>
      </c>
      <c r="E191" s="58" t="s">
        <v>221</v>
      </c>
      <c r="F191" s="58" t="s">
        <v>35</v>
      </c>
      <c r="G191" s="109">
        <v>11.466</v>
      </c>
      <c r="H191" s="109">
        <v>11.466</v>
      </c>
      <c r="I191" s="38"/>
    </row>
    <row r="192" spans="1:9" ht="21" customHeight="1">
      <c r="A192" s="71" t="s">
        <v>183</v>
      </c>
      <c r="B192" s="6">
        <v>850</v>
      </c>
      <c r="C192" s="7" t="s">
        <v>12</v>
      </c>
      <c r="D192" s="7" t="s">
        <v>2</v>
      </c>
      <c r="E192" s="7"/>
      <c r="F192" s="7"/>
      <c r="G192" s="123">
        <f>G195</f>
        <v>494.01</v>
      </c>
      <c r="H192" s="111">
        <f>H193</f>
        <v>494.01</v>
      </c>
      <c r="I192" s="38"/>
    </row>
    <row r="193" spans="1:9" ht="21" customHeight="1">
      <c r="A193" s="71" t="s">
        <v>184</v>
      </c>
      <c r="B193" s="6">
        <v>850</v>
      </c>
      <c r="C193" s="7" t="s">
        <v>12</v>
      </c>
      <c r="D193" s="7" t="s">
        <v>11</v>
      </c>
      <c r="E193" s="7"/>
      <c r="F193" s="7"/>
      <c r="G193" s="105">
        <f>G195</f>
        <v>494.01</v>
      </c>
      <c r="H193" s="124">
        <f>H194</f>
        <v>494.01</v>
      </c>
      <c r="I193" s="38"/>
    </row>
    <row r="194" spans="1:9" ht="21" customHeight="1">
      <c r="A194" s="36" t="s">
        <v>185</v>
      </c>
      <c r="B194" s="6">
        <v>850</v>
      </c>
      <c r="C194" s="7" t="s">
        <v>12</v>
      </c>
      <c r="D194" s="7" t="s">
        <v>11</v>
      </c>
      <c r="E194" s="7" t="s">
        <v>186</v>
      </c>
      <c r="F194" s="7"/>
      <c r="G194" s="105">
        <f>G195</f>
        <v>494.01</v>
      </c>
      <c r="H194" s="124">
        <f>H195</f>
        <v>494.01</v>
      </c>
      <c r="I194" s="38"/>
    </row>
    <row r="195" spans="1:9" ht="21" customHeight="1">
      <c r="A195" s="36" t="s">
        <v>64</v>
      </c>
      <c r="B195" s="6">
        <v>850</v>
      </c>
      <c r="C195" s="7" t="s">
        <v>12</v>
      </c>
      <c r="D195" s="7" t="s">
        <v>11</v>
      </c>
      <c r="E195" s="7" t="s">
        <v>186</v>
      </c>
      <c r="F195" s="7" t="s">
        <v>35</v>
      </c>
      <c r="G195" s="105">
        <v>494.01</v>
      </c>
      <c r="H195" s="124">
        <v>494.01</v>
      </c>
      <c r="I195" s="38"/>
    </row>
    <row r="196" spans="1:9" ht="21" customHeight="1">
      <c r="A196" s="35" t="s">
        <v>50</v>
      </c>
      <c r="B196" s="6">
        <v>850</v>
      </c>
      <c r="C196" s="7" t="s">
        <v>15</v>
      </c>
      <c r="D196" s="8" t="s">
        <v>2</v>
      </c>
      <c r="E196" s="8"/>
      <c r="F196" s="8"/>
      <c r="G196" s="125">
        <f>G197+G207+G210+G212</f>
        <v>2449.8</v>
      </c>
      <c r="H196" s="126">
        <f>H207+H210+H212</f>
        <v>2449.8</v>
      </c>
      <c r="I196" s="38"/>
    </row>
    <row r="197" spans="1:9" ht="21" customHeight="1">
      <c r="A197" s="35" t="s">
        <v>91</v>
      </c>
      <c r="B197" s="6">
        <v>850</v>
      </c>
      <c r="C197" s="7" t="s">
        <v>15</v>
      </c>
      <c r="D197" s="8" t="s">
        <v>10</v>
      </c>
      <c r="E197" s="8"/>
      <c r="F197" s="8"/>
      <c r="G197" s="107">
        <f>G199</f>
        <v>0</v>
      </c>
      <c r="H197" s="127">
        <v>0</v>
      </c>
      <c r="I197" s="38"/>
    </row>
    <row r="198" spans="1:11" ht="33" customHeight="1">
      <c r="A198" s="63" t="s">
        <v>94</v>
      </c>
      <c r="B198" s="6">
        <v>850</v>
      </c>
      <c r="C198" s="7" t="s">
        <v>15</v>
      </c>
      <c r="D198" s="7" t="s">
        <v>10</v>
      </c>
      <c r="E198" s="7" t="s">
        <v>187</v>
      </c>
      <c r="F198" s="7"/>
      <c r="G198" s="107">
        <f>G199</f>
        <v>0</v>
      </c>
      <c r="H198" s="128">
        <v>0</v>
      </c>
      <c r="I198" s="38"/>
      <c r="K198" s="14"/>
    </row>
    <row r="199" spans="1:9" ht="30.75" customHeight="1">
      <c r="A199" s="15" t="s">
        <v>64</v>
      </c>
      <c r="B199" s="98">
        <v>850</v>
      </c>
      <c r="C199" s="99" t="s">
        <v>15</v>
      </c>
      <c r="D199" s="100" t="s">
        <v>10</v>
      </c>
      <c r="E199" s="100" t="s">
        <v>219</v>
      </c>
      <c r="F199" s="100" t="s">
        <v>35</v>
      </c>
      <c r="G199" s="107">
        <v>0</v>
      </c>
      <c r="H199" s="128">
        <v>0</v>
      </c>
      <c r="I199" s="38"/>
    </row>
    <row r="200" spans="1:9" ht="34.5" customHeight="1" hidden="1">
      <c r="A200" s="15" t="s">
        <v>188</v>
      </c>
      <c r="B200" s="98">
        <v>850</v>
      </c>
      <c r="C200" s="99" t="s">
        <v>15</v>
      </c>
      <c r="D200" s="100" t="s">
        <v>10</v>
      </c>
      <c r="E200" s="100" t="s">
        <v>189</v>
      </c>
      <c r="F200" s="100" t="s">
        <v>190</v>
      </c>
      <c r="G200" s="109">
        <v>40</v>
      </c>
      <c r="H200" s="108">
        <v>40</v>
      </c>
      <c r="I200" s="38"/>
    </row>
    <row r="201" spans="1:9" ht="3" customHeight="1" hidden="1">
      <c r="A201" s="36" t="s">
        <v>64</v>
      </c>
      <c r="B201" s="98">
        <v>850</v>
      </c>
      <c r="C201" s="99" t="s">
        <v>7</v>
      </c>
      <c r="D201" s="100" t="s">
        <v>15</v>
      </c>
      <c r="E201" s="100" t="s">
        <v>192</v>
      </c>
      <c r="F201" s="100" t="s">
        <v>35</v>
      </c>
      <c r="G201" s="112"/>
      <c r="H201" s="111"/>
      <c r="I201" s="38"/>
    </row>
    <row r="202" spans="1:9" ht="34.5" customHeight="1" hidden="1">
      <c r="A202" s="36" t="s">
        <v>64</v>
      </c>
      <c r="B202" s="98">
        <v>850</v>
      </c>
      <c r="C202" s="99" t="s">
        <v>7</v>
      </c>
      <c r="D202" s="100" t="s">
        <v>15</v>
      </c>
      <c r="E202" s="100" t="s">
        <v>191</v>
      </c>
      <c r="F202" s="100" t="s">
        <v>35</v>
      </c>
      <c r="G202" s="112"/>
      <c r="H202" s="111"/>
      <c r="I202" s="38"/>
    </row>
    <row r="203" spans="1:9" s="116" customFormat="1" ht="21" customHeight="1" hidden="1">
      <c r="A203" s="47" t="s">
        <v>53</v>
      </c>
      <c r="B203" s="9">
        <v>850</v>
      </c>
      <c r="C203" s="10" t="s">
        <v>17</v>
      </c>
      <c r="D203" s="10" t="s">
        <v>2</v>
      </c>
      <c r="E203" s="10"/>
      <c r="F203" s="10"/>
      <c r="G203" s="112">
        <f>G204</f>
        <v>0</v>
      </c>
      <c r="H203" s="129">
        <v>0</v>
      </c>
      <c r="I203" s="41"/>
    </row>
    <row r="204" spans="1:9" ht="20.25" customHeight="1" hidden="1">
      <c r="A204" s="63" t="s">
        <v>54</v>
      </c>
      <c r="B204" s="6">
        <v>850</v>
      </c>
      <c r="C204" s="7" t="s">
        <v>17</v>
      </c>
      <c r="D204" s="7" t="s">
        <v>15</v>
      </c>
      <c r="E204" s="7"/>
      <c r="F204" s="7"/>
      <c r="G204" s="109">
        <f>G205</f>
        <v>0</v>
      </c>
      <c r="H204" s="124">
        <v>0</v>
      </c>
      <c r="I204" s="38"/>
    </row>
    <row r="205" spans="1:9" ht="31.5" customHeight="1" hidden="1">
      <c r="A205" s="45" t="s">
        <v>94</v>
      </c>
      <c r="B205" s="6">
        <v>850</v>
      </c>
      <c r="C205" s="7" t="s">
        <v>17</v>
      </c>
      <c r="D205" s="7" t="s">
        <v>15</v>
      </c>
      <c r="E205" s="7" t="s">
        <v>187</v>
      </c>
      <c r="F205" s="7"/>
      <c r="G205" s="109">
        <f>G206</f>
        <v>0</v>
      </c>
      <c r="H205" s="124">
        <v>0</v>
      </c>
      <c r="I205" s="38"/>
    </row>
    <row r="206" spans="1:9" ht="18" customHeight="1" hidden="1">
      <c r="A206" s="86" t="s">
        <v>43</v>
      </c>
      <c r="B206" s="113">
        <v>850</v>
      </c>
      <c r="C206" s="114" t="s">
        <v>17</v>
      </c>
      <c r="D206" s="115" t="s">
        <v>15</v>
      </c>
      <c r="E206" s="115" t="s">
        <v>204</v>
      </c>
      <c r="F206" s="115" t="s">
        <v>41</v>
      </c>
      <c r="G206" s="130">
        <v>0</v>
      </c>
      <c r="H206" s="131">
        <v>0</v>
      </c>
      <c r="I206" s="38"/>
    </row>
    <row r="207" spans="1:9" ht="18" customHeight="1">
      <c r="A207" s="63" t="s">
        <v>91</v>
      </c>
      <c r="B207" s="6">
        <v>850</v>
      </c>
      <c r="C207" s="7" t="s">
        <v>15</v>
      </c>
      <c r="D207" s="7" t="s">
        <v>10</v>
      </c>
      <c r="E207" s="7"/>
      <c r="F207" s="7"/>
      <c r="G207" s="104">
        <f>G208</f>
        <v>470</v>
      </c>
      <c r="H207" s="104">
        <f>H208</f>
        <v>470</v>
      </c>
      <c r="I207" s="38"/>
    </row>
    <row r="208" spans="1:9" ht="24.75" customHeight="1">
      <c r="A208" s="45" t="s">
        <v>169</v>
      </c>
      <c r="B208" s="6">
        <v>850</v>
      </c>
      <c r="C208" s="7" t="s">
        <v>15</v>
      </c>
      <c r="D208" s="7" t="s">
        <v>10</v>
      </c>
      <c r="E208" s="7" t="s">
        <v>228</v>
      </c>
      <c r="F208" s="7"/>
      <c r="G208" s="104">
        <f>G209</f>
        <v>470</v>
      </c>
      <c r="H208" s="104">
        <f>H209</f>
        <v>470</v>
      </c>
      <c r="I208" s="38"/>
    </row>
    <row r="209" spans="1:9" ht="18" customHeight="1">
      <c r="A209" s="45" t="s">
        <v>175</v>
      </c>
      <c r="B209" s="6">
        <v>850</v>
      </c>
      <c r="C209" s="7" t="s">
        <v>15</v>
      </c>
      <c r="D209" s="7" t="s">
        <v>10</v>
      </c>
      <c r="E209" s="7" t="s">
        <v>228</v>
      </c>
      <c r="F209" s="7" t="s">
        <v>176</v>
      </c>
      <c r="G209" s="104">
        <v>470</v>
      </c>
      <c r="H209" s="104">
        <v>470</v>
      </c>
      <c r="I209" s="38"/>
    </row>
    <row r="210" spans="1:9" ht="27.75" customHeight="1">
      <c r="A210" s="45" t="s">
        <v>242</v>
      </c>
      <c r="B210" s="135">
        <v>850</v>
      </c>
      <c r="C210" s="139" t="s">
        <v>15</v>
      </c>
      <c r="D210" s="139" t="s">
        <v>10</v>
      </c>
      <c r="E210" s="139" t="s">
        <v>243</v>
      </c>
      <c r="F210" s="139"/>
      <c r="G210" s="140">
        <f>G211</f>
        <v>1960</v>
      </c>
      <c r="H210" s="140">
        <f>H211</f>
        <v>1960</v>
      </c>
      <c r="I210" s="38"/>
    </row>
    <row r="211" spans="1:9" ht="26.25" customHeight="1">
      <c r="A211" s="36" t="s">
        <v>64</v>
      </c>
      <c r="B211" s="135">
        <v>850</v>
      </c>
      <c r="C211" s="139" t="s">
        <v>15</v>
      </c>
      <c r="D211" s="139" t="s">
        <v>10</v>
      </c>
      <c r="E211" s="139" t="s">
        <v>243</v>
      </c>
      <c r="F211" s="139" t="s">
        <v>35</v>
      </c>
      <c r="G211" s="140">
        <v>1960</v>
      </c>
      <c r="H211" s="140">
        <v>1960</v>
      </c>
      <c r="I211" s="38"/>
    </row>
    <row r="212" spans="1:9" ht="26.25" customHeight="1">
      <c r="A212" s="45" t="s">
        <v>242</v>
      </c>
      <c r="B212" s="135">
        <v>850</v>
      </c>
      <c r="C212" s="139" t="s">
        <v>15</v>
      </c>
      <c r="D212" s="139" t="s">
        <v>10</v>
      </c>
      <c r="E212" s="139" t="s">
        <v>244</v>
      </c>
      <c r="F212" s="139"/>
      <c r="G212" s="140">
        <f>G213</f>
        <v>19.8</v>
      </c>
      <c r="H212" s="140">
        <f>H213</f>
        <v>19.8</v>
      </c>
      <c r="I212" s="38"/>
    </row>
    <row r="213" spans="1:9" ht="26.25" customHeight="1">
      <c r="A213" s="36" t="s">
        <v>64</v>
      </c>
      <c r="B213" s="135">
        <v>850</v>
      </c>
      <c r="C213" s="139" t="s">
        <v>15</v>
      </c>
      <c r="D213" s="139" t="s">
        <v>10</v>
      </c>
      <c r="E213" s="139" t="s">
        <v>244</v>
      </c>
      <c r="F213" s="139" t="s">
        <v>35</v>
      </c>
      <c r="G213" s="140">
        <v>19.8</v>
      </c>
      <c r="H213" s="140">
        <v>19.8</v>
      </c>
      <c r="I213" s="38"/>
    </row>
    <row r="214" spans="1:9" s="116" customFormat="1" ht="18" customHeight="1">
      <c r="A214" s="52" t="s">
        <v>30</v>
      </c>
      <c r="B214" s="117">
        <v>850</v>
      </c>
      <c r="C214" s="118" t="s">
        <v>16</v>
      </c>
      <c r="D214" s="119" t="s">
        <v>2</v>
      </c>
      <c r="E214" s="119"/>
      <c r="F214" s="119"/>
      <c r="G214" s="141">
        <f>G218</f>
        <v>106.7103</v>
      </c>
      <c r="H214" s="134">
        <f>H215</f>
        <v>106.7103</v>
      </c>
      <c r="I214" s="41"/>
    </row>
    <row r="215" spans="1:9" s="116" customFormat="1" ht="18" customHeight="1">
      <c r="A215" s="52" t="s">
        <v>18</v>
      </c>
      <c r="B215" s="117">
        <v>850</v>
      </c>
      <c r="C215" s="118" t="s">
        <v>16</v>
      </c>
      <c r="D215" s="119" t="s">
        <v>5</v>
      </c>
      <c r="E215" s="119"/>
      <c r="F215" s="119"/>
      <c r="G215" s="141">
        <f>G216</f>
        <v>106.7103</v>
      </c>
      <c r="H215" s="134">
        <f>H216</f>
        <v>106.7103</v>
      </c>
      <c r="I215" s="41"/>
    </row>
    <row r="216" spans="1:9" ht="18" customHeight="1">
      <c r="A216" s="46" t="s">
        <v>25</v>
      </c>
      <c r="B216" s="113">
        <v>850</v>
      </c>
      <c r="C216" s="114" t="s">
        <v>16</v>
      </c>
      <c r="D216" s="115" t="s">
        <v>5</v>
      </c>
      <c r="E216" s="115" t="s">
        <v>205</v>
      </c>
      <c r="F216" s="115"/>
      <c r="G216" s="142">
        <f>G217</f>
        <v>106.7103</v>
      </c>
      <c r="H216" s="133">
        <f>H217</f>
        <v>106.7103</v>
      </c>
      <c r="I216" s="38"/>
    </row>
    <row r="217" spans="1:9" ht="18" customHeight="1">
      <c r="A217" s="46" t="s">
        <v>77</v>
      </c>
      <c r="B217" s="113">
        <v>850</v>
      </c>
      <c r="C217" s="114" t="s">
        <v>16</v>
      </c>
      <c r="D217" s="115" t="s">
        <v>5</v>
      </c>
      <c r="E217" s="115" t="s">
        <v>206</v>
      </c>
      <c r="F217" s="115"/>
      <c r="G217" s="142">
        <f>G218</f>
        <v>106.7103</v>
      </c>
      <c r="H217" s="133">
        <f>H218</f>
        <v>106.7103</v>
      </c>
      <c r="I217" s="38"/>
    </row>
    <row r="218" spans="1:9" ht="18" customHeight="1">
      <c r="A218" s="46" t="s">
        <v>79</v>
      </c>
      <c r="B218" s="113">
        <v>850</v>
      </c>
      <c r="C218" s="114" t="s">
        <v>16</v>
      </c>
      <c r="D218" s="115" t="s">
        <v>5</v>
      </c>
      <c r="E218" s="115" t="s">
        <v>206</v>
      </c>
      <c r="F218" s="115" t="s">
        <v>80</v>
      </c>
      <c r="G218" s="142">
        <v>106.7103</v>
      </c>
      <c r="H218" s="133">
        <v>106.7103</v>
      </c>
      <c r="I218" s="38"/>
    </row>
    <row r="219" spans="1:9" ht="21" customHeight="1">
      <c r="A219" s="14" t="s">
        <v>33</v>
      </c>
      <c r="B219" s="6">
        <v>850</v>
      </c>
      <c r="C219" s="8" t="s">
        <v>13</v>
      </c>
      <c r="D219" s="8" t="s">
        <v>2</v>
      </c>
      <c r="E219" s="8"/>
      <c r="F219" s="8"/>
      <c r="G219" s="125">
        <f>G220+G223</f>
        <v>0</v>
      </c>
      <c r="H219" s="125">
        <f>H220</f>
        <v>0</v>
      </c>
      <c r="I219" s="54"/>
    </row>
    <row r="220" spans="1:9" ht="21" customHeight="1">
      <c r="A220" s="14" t="s">
        <v>19</v>
      </c>
      <c r="B220" s="6">
        <v>850</v>
      </c>
      <c r="C220" s="8" t="s">
        <v>13</v>
      </c>
      <c r="D220" s="8" t="s">
        <v>5</v>
      </c>
      <c r="E220" s="8"/>
      <c r="F220" s="8"/>
      <c r="G220" s="107">
        <f>G225+G221</f>
        <v>0</v>
      </c>
      <c r="H220" s="107">
        <f>H225</f>
        <v>0</v>
      </c>
      <c r="I220" s="54"/>
    </row>
    <row r="221" spans="1:9" ht="23.25" customHeight="1">
      <c r="A221" s="45" t="s">
        <v>169</v>
      </c>
      <c r="B221" s="6">
        <v>850</v>
      </c>
      <c r="C221" s="7" t="s">
        <v>13</v>
      </c>
      <c r="D221" s="7" t="s">
        <v>5</v>
      </c>
      <c r="E221" s="7" t="s">
        <v>228</v>
      </c>
      <c r="F221" s="7"/>
      <c r="G221" s="104">
        <f>G222</f>
        <v>0</v>
      </c>
      <c r="H221" s="104"/>
      <c r="I221" s="38"/>
    </row>
    <row r="222" spans="1:9" ht="21" customHeight="1">
      <c r="A222" s="45" t="s">
        <v>175</v>
      </c>
      <c r="B222" s="6">
        <v>850</v>
      </c>
      <c r="C222" s="7" t="s">
        <v>13</v>
      </c>
      <c r="D222" s="7" t="s">
        <v>5</v>
      </c>
      <c r="E222" s="7" t="s">
        <v>228</v>
      </c>
      <c r="F222" s="7" t="s">
        <v>176</v>
      </c>
      <c r="G222" s="104">
        <v>0</v>
      </c>
      <c r="H222" s="104"/>
      <c r="I222" s="38"/>
    </row>
    <row r="223" spans="1:9" ht="39" customHeight="1">
      <c r="A223" s="45" t="s">
        <v>229</v>
      </c>
      <c r="B223" s="6">
        <v>850</v>
      </c>
      <c r="C223" s="7" t="s">
        <v>13</v>
      </c>
      <c r="D223" s="7" t="s">
        <v>5</v>
      </c>
      <c r="E223" s="7" t="s">
        <v>231</v>
      </c>
      <c r="F223" s="7"/>
      <c r="G223" s="104">
        <f>G224</f>
        <v>0</v>
      </c>
      <c r="H223" s="104"/>
      <c r="I223" s="38"/>
    </row>
    <row r="224" spans="1:9" ht="34.5" customHeight="1">
      <c r="A224" s="45" t="s">
        <v>230</v>
      </c>
      <c r="B224" s="6">
        <v>850</v>
      </c>
      <c r="C224" s="7" t="s">
        <v>13</v>
      </c>
      <c r="D224" s="7" t="s">
        <v>5</v>
      </c>
      <c r="E224" s="7" t="s">
        <v>231</v>
      </c>
      <c r="F224" s="7" t="s">
        <v>190</v>
      </c>
      <c r="G224" s="104">
        <v>0</v>
      </c>
      <c r="H224" s="104"/>
      <c r="I224" s="38"/>
    </row>
    <row r="225" spans="1:9" ht="21" customHeight="1">
      <c r="A225" s="15" t="s">
        <v>159</v>
      </c>
      <c r="B225" s="6">
        <v>850</v>
      </c>
      <c r="C225" s="8" t="s">
        <v>13</v>
      </c>
      <c r="D225" s="8" t="s">
        <v>5</v>
      </c>
      <c r="E225" s="8" t="s">
        <v>160</v>
      </c>
      <c r="F225" s="8"/>
      <c r="G225" s="107">
        <f>G226</f>
        <v>0</v>
      </c>
      <c r="H225" s="107">
        <f>H226</f>
        <v>0</v>
      </c>
      <c r="I225" s="54"/>
    </row>
    <row r="226" spans="1:9" ht="47.25" customHeight="1">
      <c r="A226" s="15" t="s">
        <v>157</v>
      </c>
      <c r="B226" s="6">
        <v>850</v>
      </c>
      <c r="C226" s="8" t="s">
        <v>13</v>
      </c>
      <c r="D226" s="8" t="s">
        <v>5</v>
      </c>
      <c r="E226" s="8" t="s">
        <v>158</v>
      </c>
      <c r="F226" s="8"/>
      <c r="G226" s="107">
        <f>G246</f>
        <v>0</v>
      </c>
      <c r="H226" s="107">
        <f>H246</f>
        <v>0</v>
      </c>
      <c r="I226" s="54"/>
    </row>
    <row r="227" spans="1:9" ht="21" customHeight="1" hidden="1">
      <c r="A227" s="45" t="s">
        <v>107</v>
      </c>
      <c r="B227" s="6">
        <v>850</v>
      </c>
      <c r="C227" s="8" t="s">
        <v>13</v>
      </c>
      <c r="D227" s="8" t="s">
        <v>5</v>
      </c>
      <c r="E227" s="8" t="s">
        <v>88</v>
      </c>
      <c r="F227" s="8" t="s">
        <v>35</v>
      </c>
      <c r="G227" s="107">
        <v>8.5</v>
      </c>
      <c r="H227" s="107">
        <v>8.5</v>
      </c>
      <c r="I227" s="54"/>
    </row>
    <row r="228" spans="1:9" ht="21" customHeight="1" hidden="1">
      <c r="A228" s="45" t="s">
        <v>104</v>
      </c>
      <c r="B228" s="6">
        <v>850</v>
      </c>
      <c r="C228" s="8" t="s">
        <v>13</v>
      </c>
      <c r="D228" s="8" t="s">
        <v>5</v>
      </c>
      <c r="E228" s="8" t="s">
        <v>88</v>
      </c>
      <c r="F228" s="8" t="s">
        <v>35</v>
      </c>
      <c r="G228" s="107">
        <v>8.5</v>
      </c>
      <c r="H228" s="107">
        <v>8.5</v>
      </c>
      <c r="I228" s="54"/>
    </row>
    <row r="229" spans="1:9" ht="21" customHeight="1" hidden="1">
      <c r="A229" s="45" t="s">
        <v>108</v>
      </c>
      <c r="B229" s="6">
        <v>850</v>
      </c>
      <c r="C229" s="8" t="s">
        <v>13</v>
      </c>
      <c r="D229" s="8" t="s">
        <v>5</v>
      </c>
      <c r="E229" s="8" t="s">
        <v>88</v>
      </c>
      <c r="F229" s="8" t="s">
        <v>35</v>
      </c>
      <c r="G229" s="107">
        <v>20.736</v>
      </c>
      <c r="H229" s="107">
        <v>20.736</v>
      </c>
      <c r="I229" s="54"/>
    </row>
    <row r="230" spans="1:9" ht="18.75" customHeight="1" hidden="1">
      <c r="A230" s="45" t="s">
        <v>110</v>
      </c>
      <c r="B230" s="6">
        <v>850</v>
      </c>
      <c r="C230" s="8" t="s">
        <v>13</v>
      </c>
      <c r="D230" s="8" t="s">
        <v>5</v>
      </c>
      <c r="E230" s="8" t="s">
        <v>88</v>
      </c>
      <c r="F230" s="8" t="s">
        <v>35</v>
      </c>
      <c r="G230" s="107">
        <v>20.736</v>
      </c>
      <c r="H230" s="107">
        <v>20.736</v>
      </c>
      <c r="I230" s="54"/>
    </row>
    <row r="231" spans="1:9" ht="30" customHeight="1" hidden="1">
      <c r="A231" s="15"/>
      <c r="B231" s="6"/>
      <c r="C231" s="8"/>
      <c r="D231" s="8"/>
      <c r="E231" s="8"/>
      <c r="F231" s="8"/>
      <c r="G231" s="107"/>
      <c r="H231" s="107"/>
      <c r="I231" s="54"/>
    </row>
    <row r="232" spans="1:9" ht="42.75" customHeight="1" hidden="1">
      <c r="A232" s="15" t="s">
        <v>47</v>
      </c>
      <c r="B232" s="6">
        <v>850</v>
      </c>
      <c r="C232" s="8" t="s">
        <v>13</v>
      </c>
      <c r="D232" s="8" t="s">
        <v>5</v>
      </c>
      <c r="E232" s="8" t="s">
        <v>88</v>
      </c>
      <c r="F232" s="8" t="s">
        <v>46</v>
      </c>
      <c r="G232" s="107">
        <f>G233</f>
        <v>33.3199</v>
      </c>
      <c r="H232" s="107">
        <f>H233</f>
        <v>33.3199</v>
      </c>
      <c r="I232" s="54"/>
    </row>
    <row r="233" spans="1:9" ht="21.75" customHeight="1" hidden="1">
      <c r="A233" s="67" t="s">
        <v>116</v>
      </c>
      <c r="B233" s="65">
        <v>850</v>
      </c>
      <c r="C233" s="8" t="s">
        <v>13</v>
      </c>
      <c r="D233" s="8" t="s">
        <v>5</v>
      </c>
      <c r="E233" s="68" t="s">
        <v>88</v>
      </c>
      <c r="F233" s="68">
        <v>611</v>
      </c>
      <c r="G233" s="107">
        <f>G234</f>
        <v>33.3199</v>
      </c>
      <c r="H233" s="107">
        <f>H234</f>
        <v>33.3199</v>
      </c>
      <c r="I233" s="54"/>
    </row>
    <row r="234" spans="1:9" ht="24" customHeight="1" hidden="1">
      <c r="A234" s="45" t="s">
        <v>145</v>
      </c>
      <c r="B234" s="65">
        <v>850</v>
      </c>
      <c r="C234" s="8" t="s">
        <v>13</v>
      </c>
      <c r="D234" s="8" t="s">
        <v>5</v>
      </c>
      <c r="E234" s="68" t="s">
        <v>88</v>
      </c>
      <c r="F234" s="68">
        <v>611</v>
      </c>
      <c r="G234" s="107">
        <v>33.3199</v>
      </c>
      <c r="H234" s="107">
        <v>33.3199</v>
      </c>
      <c r="I234" s="54"/>
    </row>
    <row r="235" spans="1:9" ht="19.5" customHeight="1" hidden="1">
      <c r="A235" s="14" t="s">
        <v>30</v>
      </c>
      <c r="B235" s="6">
        <v>850</v>
      </c>
      <c r="C235" s="7" t="s">
        <v>16</v>
      </c>
      <c r="D235" s="8" t="s">
        <v>2</v>
      </c>
      <c r="E235" s="8"/>
      <c r="F235" s="8"/>
      <c r="G235" s="107">
        <f aca="true" t="shared" si="4" ref="G235:H240">G236</f>
        <v>0</v>
      </c>
      <c r="H235" s="107">
        <f t="shared" si="4"/>
        <v>0</v>
      </c>
      <c r="I235" s="38"/>
    </row>
    <row r="236" spans="1:9" ht="24.75" customHeight="1" hidden="1">
      <c r="A236" s="14" t="s">
        <v>18</v>
      </c>
      <c r="B236" s="6">
        <v>850</v>
      </c>
      <c r="C236" s="7" t="s">
        <v>16</v>
      </c>
      <c r="D236" s="8" t="s">
        <v>5</v>
      </c>
      <c r="E236" s="8"/>
      <c r="F236" s="8"/>
      <c r="G236" s="107">
        <f t="shared" si="4"/>
        <v>0</v>
      </c>
      <c r="H236" s="107">
        <f t="shared" si="4"/>
        <v>0</v>
      </c>
      <c r="I236" s="38"/>
    </row>
    <row r="237" spans="1:9" ht="24.75" customHeight="1" hidden="1">
      <c r="A237" s="15" t="s">
        <v>25</v>
      </c>
      <c r="B237" s="6">
        <v>850</v>
      </c>
      <c r="C237" s="7" t="s">
        <v>16</v>
      </c>
      <c r="D237" s="7" t="s">
        <v>5</v>
      </c>
      <c r="E237" s="7" t="s">
        <v>76</v>
      </c>
      <c r="F237" s="7"/>
      <c r="G237" s="107">
        <f t="shared" si="4"/>
        <v>0</v>
      </c>
      <c r="H237" s="107">
        <f t="shared" si="4"/>
        <v>0</v>
      </c>
      <c r="I237" s="38"/>
    </row>
    <row r="238" spans="1:9" ht="24.75" customHeight="1" hidden="1">
      <c r="A238" s="15" t="s">
        <v>77</v>
      </c>
      <c r="B238" s="6">
        <v>850</v>
      </c>
      <c r="C238" s="7" t="s">
        <v>16</v>
      </c>
      <c r="D238" s="7" t="s">
        <v>5</v>
      </c>
      <c r="E238" s="7" t="s">
        <v>78</v>
      </c>
      <c r="F238" s="7"/>
      <c r="G238" s="107">
        <f t="shared" si="4"/>
        <v>0</v>
      </c>
      <c r="H238" s="107">
        <f t="shared" si="4"/>
        <v>0</v>
      </c>
      <c r="I238" s="38"/>
    </row>
    <row r="239" spans="1:9" s="11" customFormat="1" ht="26.25" customHeight="1" hidden="1">
      <c r="A239" s="15" t="s">
        <v>79</v>
      </c>
      <c r="B239" s="6">
        <v>850</v>
      </c>
      <c r="C239" s="7" t="s">
        <v>16</v>
      </c>
      <c r="D239" s="7" t="s">
        <v>5</v>
      </c>
      <c r="E239" s="7" t="s">
        <v>78</v>
      </c>
      <c r="F239" s="7" t="s">
        <v>80</v>
      </c>
      <c r="G239" s="107">
        <f t="shared" si="4"/>
        <v>0</v>
      </c>
      <c r="H239" s="107">
        <f t="shared" si="4"/>
        <v>0</v>
      </c>
      <c r="I239" s="38"/>
    </row>
    <row r="240" spans="1:9" ht="19.5" customHeight="1" hidden="1">
      <c r="A240" s="15" t="s">
        <v>120</v>
      </c>
      <c r="B240" s="6">
        <v>850</v>
      </c>
      <c r="C240" s="7" t="s">
        <v>16</v>
      </c>
      <c r="D240" s="7" t="s">
        <v>5</v>
      </c>
      <c r="E240" s="7" t="s">
        <v>78</v>
      </c>
      <c r="F240" s="7" t="s">
        <v>80</v>
      </c>
      <c r="G240" s="107">
        <f t="shared" si="4"/>
        <v>0</v>
      </c>
      <c r="H240" s="107">
        <f t="shared" si="4"/>
        <v>0</v>
      </c>
      <c r="I240" s="38"/>
    </row>
    <row r="241" spans="1:9" ht="24" customHeight="1" hidden="1">
      <c r="A241" s="36" t="s">
        <v>119</v>
      </c>
      <c r="B241" s="6">
        <v>850</v>
      </c>
      <c r="C241" s="7" t="s">
        <v>16</v>
      </c>
      <c r="D241" s="7" t="s">
        <v>5</v>
      </c>
      <c r="E241" s="7" t="s">
        <v>78</v>
      </c>
      <c r="F241" s="7" t="s">
        <v>80</v>
      </c>
      <c r="G241" s="107"/>
      <c r="H241" s="107"/>
      <c r="I241" s="38"/>
    </row>
    <row r="242" spans="1:9" ht="24.75" customHeight="1" hidden="1">
      <c r="A242" s="34" t="s">
        <v>32</v>
      </c>
      <c r="B242" s="6">
        <v>850</v>
      </c>
      <c r="C242" s="7" t="s">
        <v>14</v>
      </c>
      <c r="D242" s="7" t="s">
        <v>2</v>
      </c>
      <c r="E242" s="7"/>
      <c r="F242" s="7"/>
      <c r="G242" s="102">
        <f aca="true" t="shared" si="5" ref="G242:H245">G243</f>
        <v>0</v>
      </c>
      <c r="H242" s="102">
        <f t="shared" si="5"/>
        <v>0</v>
      </c>
      <c r="I242" s="38"/>
    </row>
    <row r="243" spans="1:9" ht="18.75" customHeight="1" hidden="1">
      <c r="A243" s="34" t="s">
        <v>34</v>
      </c>
      <c r="B243" s="6">
        <v>850</v>
      </c>
      <c r="C243" s="7" t="s">
        <v>14</v>
      </c>
      <c r="D243" s="8" t="s">
        <v>6</v>
      </c>
      <c r="E243" s="8"/>
      <c r="F243" s="8"/>
      <c r="G243" s="107">
        <f t="shared" si="5"/>
        <v>0</v>
      </c>
      <c r="H243" s="107">
        <f t="shared" si="5"/>
        <v>0</v>
      </c>
      <c r="I243" s="39"/>
    </row>
    <row r="244" spans="1:9" ht="21" customHeight="1" hidden="1">
      <c r="A244" s="15" t="s">
        <v>74</v>
      </c>
      <c r="B244" s="6">
        <v>850</v>
      </c>
      <c r="C244" s="7" t="s">
        <v>14</v>
      </c>
      <c r="D244" s="8" t="s">
        <v>6</v>
      </c>
      <c r="E244" s="8" t="s">
        <v>75</v>
      </c>
      <c r="F244" s="8"/>
      <c r="G244" s="107">
        <f t="shared" si="5"/>
        <v>0</v>
      </c>
      <c r="H244" s="107">
        <f t="shared" si="5"/>
        <v>0</v>
      </c>
      <c r="I244" s="38"/>
    </row>
    <row r="245" spans="1:9" ht="24.75" customHeight="1" hidden="1">
      <c r="A245" s="61" t="s">
        <v>64</v>
      </c>
      <c r="B245" s="53">
        <v>850</v>
      </c>
      <c r="C245" s="57" t="s">
        <v>14</v>
      </c>
      <c r="D245" s="58" t="s">
        <v>6</v>
      </c>
      <c r="E245" s="58" t="s">
        <v>75</v>
      </c>
      <c r="F245" s="58" t="s">
        <v>35</v>
      </c>
      <c r="G245" s="107">
        <f t="shared" si="5"/>
        <v>0</v>
      </c>
      <c r="H245" s="107">
        <f t="shared" si="5"/>
        <v>0</v>
      </c>
      <c r="I245" s="38"/>
    </row>
    <row r="246" spans="1:9" ht="27" customHeight="1">
      <c r="A246" s="61" t="s">
        <v>64</v>
      </c>
      <c r="B246" s="53">
        <v>850</v>
      </c>
      <c r="C246" s="57" t="s">
        <v>13</v>
      </c>
      <c r="D246" s="58" t="s">
        <v>5</v>
      </c>
      <c r="E246" s="58" t="s">
        <v>158</v>
      </c>
      <c r="F246" s="58" t="s">
        <v>225</v>
      </c>
      <c r="G246" s="107">
        <v>0</v>
      </c>
      <c r="H246" s="107">
        <v>0</v>
      </c>
      <c r="I246" s="38"/>
    </row>
    <row r="247" spans="1:9" ht="20.25" customHeight="1">
      <c r="A247" s="144" t="s">
        <v>122</v>
      </c>
      <c r="B247" s="144"/>
      <c r="C247" s="144"/>
      <c r="D247" s="144"/>
      <c r="E247" s="144"/>
      <c r="F247" s="144"/>
      <c r="G247" s="89">
        <f>G219+G214+G203+G196+G192+G137+G15+G96+G188</f>
        <v>5952.284340000001</v>
      </c>
      <c r="H247" s="89">
        <f>H214+H196+H192+H188+H137+H96+H64+H60+H55+H52+H49+H45+H22+H19+H17</f>
        <v>5904.461180000001</v>
      </c>
      <c r="I247" s="75">
        <f>H247/G247*100</f>
        <v>99.19655787142723</v>
      </c>
    </row>
    <row r="248" spans="8:9" ht="28.5" customHeight="1">
      <c r="H248" s="21"/>
      <c r="I248" s="69"/>
    </row>
    <row r="249" spans="8:9" ht="19.5" customHeight="1">
      <c r="H249" s="23"/>
      <c r="I249" s="22"/>
    </row>
    <row r="250" spans="8:9" ht="18" customHeight="1">
      <c r="H250" s="23"/>
      <c r="I250" s="17"/>
    </row>
    <row r="251" ht="24.75" customHeight="1">
      <c r="H251" s="24"/>
    </row>
    <row r="252" ht="27.75" customHeight="1">
      <c r="H252" s="24"/>
    </row>
    <row r="253" ht="15.75" customHeight="1">
      <c r="H253" s="24"/>
    </row>
    <row r="254" ht="15.75" customHeight="1">
      <c r="H254" s="24"/>
    </row>
    <row r="255" ht="17.25" customHeight="1">
      <c r="H255" s="24"/>
    </row>
    <row r="256" spans="1:8" ht="23.25" customHeight="1">
      <c r="A256" s="25"/>
      <c r="B256" s="26"/>
      <c r="C256" s="26"/>
      <c r="D256" s="26"/>
      <c r="E256" s="26"/>
      <c r="F256" s="26"/>
      <c r="G256" s="26"/>
      <c r="H256" s="27"/>
    </row>
    <row r="257" spans="1:8" ht="32.25" customHeight="1">
      <c r="A257" s="25"/>
      <c r="B257" s="26"/>
      <c r="C257" s="26"/>
      <c r="D257" s="26"/>
      <c r="E257" s="26"/>
      <c r="F257" s="26"/>
      <c r="G257" s="26"/>
      <c r="H257" s="59"/>
    </row>
    <row r="258" spans="1:8" ht="15.75" customHeight="1">
      <c r="A258" s="25"/>
      <c r="B258" s="26"/>
      <c r="C258" s="26"/>
      <c r="D258" s="26"/>
      <c r="E258" s="26"/>
      <c r="F258" s="26"/>
      <c r="G258" s="26"/>
      <c r="H258" s="27"/>
    </row>
    <row r="259" spans="1:8" ht="25.5" customHeight="1">
      <c r="A259" s="25"/>
      <c r="B259" s="26"/>
      <c r="C259" s="26"/>
      <c r="D259" s="26"/>
      <c r="E259" s="26"/>
      <c r="F259" s="26"/>
      <c r="G259" s="26"/>
      <c r="H259" s="27"/>
    </row>
    <row r="260" spans="1:8" ht="25.5" customHeight="1">
      <c r="A260" s="25"/>
      <c r="B260" s="26"/>
      <c r="C260" s="26"/>
      <c r="D260" s="26"/>
      <c r="E260" s="26"/>
      <c r="F260" s="26"/>
      <c r="G260" s="26"/>
      <c r="H260" s="28"/>
    </row>
    <row r="261" spans="1:8" ht="25.5" customHeight="1">
      <c r="A261" s="25"/>
      <c r="B261" s="26"/>
      <c r="C261" s="26"/>
      <c r="D261" s="26"/>
      <c r="E261" s="26"/>
      <c r="F261" s="26"/>
      <c r="G261" s="26"/>
      <c r="H261" s="28"/>
    </row>
    <row r="262" spans="1:8" ht="25.5" customHeight="1">
      <c r="A262" s="25"/>
      <c r="B262" s="26"/>
      <c r="C262" s="26"/>
      <c r="D262" s="26"/>
      <c r="E262" s="26"/>
      <c r="F262" s="26"/>
      <c r="G262" s="26"/>
      <c r="H262" s="28"/>
    </row>
    <row r="263" spans="1:8" ht="25.5" customHeight="1">
      <c r="A263" s="25"/>
      <c r="B263" s="26"/>
      <c r="C263" s="26"/>
      <c r="D263" s="26"/>
      <c r="E263" s="26"/>
      <c r="F263" s="26"/>
      <c r="G263" s="26"/>
      <c r="H263" s="28"/>
    </row>
    <row r="264" spans="1:8" ht="18.75" customHeight="1">
      <c r="A264" s="25"/>
      <c r="B264" s="26"/>
      <c r="C264" s="26"/>
      <c r="D264" s="26"/>
      <c r="E264" s="26"/>
      <c r="F264" s="26"/>
      <c r="G264" s="26"/>
      <c r="H264" s="60"/>
    </row>
    <row r="265" spans="1:8" ht="20.25" customHeight="1">
      <c r="A265" s="25"/>
      <c r="B265" s="26"/>
      <c r="C265" s="26"/>
      <c r="D265" s="26"/>
      <c r="E265" s="26"/>
      <c r="F265" s="26"/>
      <c r="G265" s="26"/>
      <c r="H265" s="27"/>
    </row>
    <row r="266" spans="1:8" ht="24" customHeight="1">
      <c r="A266" s="25"/>
      <c r="B266" s="26"/>
      <c r="C266" s="26"/>
      <c r="D266" s="26"/>
      <c r="E266" s="26"/>
      <c r="F266" s="26"/>
      <c r="G266" s="26"/>
      <c r="H266" s="26"/>
    </row>
    <row r="267" spans="1:8" ht="24" customHeight="1">
      <c r="A267" s="25"/>
      <c r="H267" s="28"/>
    </row>
    <row r="268" spans="1:8" ht="24" customHeight="1">
      <c r="A268" s="25"/>
      <c r="H268" s="28"/>
    </row>
    <row r="269" spans="1:8" ht="24" customHeight="1">
      <c r="A269" s="25"/>
      <c r="H269" s="28"/>
    </row>
    <row r="270" spans="1:8" ht="24" customHeight="1">
      <c r="A270" s="25"/>
      <c r="H270" s="27"/>
    </row>
    <row r="271" spans="1:8" ht="24" customHeight="1">
      <c r="A271" s="25"/>
      <c r="H271" s="27"/>
    </row>
    <row r="272" spans="1:8" ht="24" customHeight="1">
      <c r="A272" s="25"/>
      <c r="H272" s="27"/>
    </row>
    <row r="273" ht="15.75" customHeight="1">
      <c r="H273" s="27"/>
    </row>
    <row r="274" ht="31.5" customHeight="1">
      <c r="H274" s="27"/>
    </row>
    <row r="275" ht="24.75" customHeight="1">
      <c r="H275" s="29"/>
    </row>
    <row r="276" ht="26.25" customHeight="1">
      <c r="H276" s="29"/>
    </row>
    <row r="277" ht="26.25" customHeight="1">
      <c r="H277" s="24"/>
    </row>
    <row r="278" ht="50.25" customHeight="1">
      <c r="H278" s="24"/>
    </row>
    <row r="279" ht="47.25" customHeight="1">
      <c r="H279" s="24"/>
    </row>
    <row r="280" spans="1:9" s="55" customFormat="1" ht="47.25" customHeight="1">
      <c r="A280" s="19"/>
      <c r="B280" s="20"/>
      <c r="C280" s="20"/>
      <c r="D280" s="20"/>
      <c r="E280" s="20"/>
      <c r="F280" s="20"/>
      <c r="G280" s="20"/>
      <c r="H280" s="24"/>
      <c r="I280" s="2"/>
    </row>
    <row r="281" spans="1:9" s="55" customFormat="1" ht="24" customHeight="1">
      <c r="A281" s="19"/>
      <c r="B281" s="20"/>
      <c r="C281" s="20"/>
      <c r="D281" s="20"/>
      <c r="E281" s="20"/>
      <c r="F281" s="20"/>
      <c r="G281" s="20"/>
      <c r="H281" s="24"/>
      <c r="I281" s="2"/>
    </row>
    <row r="282" spans="1:9" s="55" customFormat="1" ht="28.5" customHeight="1">
      <c r="A282" s="19"/>
      <c r="B282" s="20"/>
      <c r="C282" s="20"/>
      <c r="D282" s="20"/>
      <c r="E282" s="20"/>
      <c r="F282" s="20"/>
      <c r="G282" s="20"/>
      <c r="H282" s="24"/>
      <c r="I282" s="2"/>
    </row>
    <row r="283" spans="1:9" s="55" customFormat="1" ht="25.5" customHeight="1">
      <c r="A283" s="19"/>
      <c r="B283" s="20"/>
      <c r="C283" s="20"/>
      <c r="D283" s="20"/>
      <c r="E283" s="20"/>
      <c r="F283" s="20"/>
      <c r="G283" s="20"/>
      <c r="H283" s="24"/>
      <c r="I283" s="2"/>
    </row>
    <row r="284" spans="1:9" s="55" customFormat="1" ht="14.25" customHeight="1">
      <c r="A284" s="19"/>
      <c r="B284" s="20"/>
      <c r="C284" s="20"/>
      <c r="D284" s="20"/>
      <c r="E284" s="20"/>
      <c r="F284" s="20"/>
      <c r="G284" s="20"/>
      <c r="H284" s="24"/>
      <c r="I284" s="2"/>
    </row>
    <row r="285" spans="1:9" s="55" customFormat="1" ht="24.75" customHeight="1">
      <c r="A285" s="19"/>
      <c r="B285" s="20"/>
      <c r="C285" s="20"/>
      <c r="D285" s="20"/>
      <c r="E285" s="20"/>
      <c r="F285" s="20"/>
      <c r="G285" s="20"/>
      <c r="H285" s="24"/>
      <c r="I285" s="2"/>
    </row>
    <row r="286" spans="1:9" s="55" customFormat="1" ht="30.75" customHeight="1">
      <c r="A286" s="19"/>
      <c r="B286" s="20"/>
      <c r="C286" s="20"/>
      <c r="D286" s="20"/>
      <c r="E286" s="20"/>
      <c r="F286" s="20"/>
      <c r="G286" s="20"/>
      <c r="H286" s="24"/>
      <c r="I286" s="2"/>
    </row>
    <row r="287" spans="1:9" s="55" customFormat="1" ht="26.25" customHeight="1">
      <c r="A287" s="19"/>
      <c r="B287" s="20"/>
      <c r="C287" s="20"/>
      <c r="D287" s="20"/>
      <c r="E287" s="20"/>
      <c r="F287" s="20"/>
      <c r="G287" s="20"/>
      <c r="H287" s="24"/>
      <c r="I287" s="2"/>
    </row>
    <row r="288" spans="1:9" s="55" customFormat="1" ht="14.25" customHeight="1">
      <c r="A288" s="19"/>
      <c r="B288" s="20"/>
      <c r="C288" s="20"/>
      <c r="D288" s="20"/>
      <c r="E288" s="20"/>
      <c r="F288" s="20"/>
      <c r="G288" s="20"/>
      <c r="H288" s="24"/>
      <c r="I288" s="2"/>
    </row>
    <row r="289" spans="1:9" s="55" customFormat="1" ht="24.75" customHeight="1">
      <c r="A289" s="19"/>
      <c r="B289" s="20"/>
      <c r="C289" s="20"/>
      <c r="D289" s="20"/>
      <c r="E289" s="20"/>
      <c r="F289" s="20"/>
      <c r="G289" s="20"/>
      <c r="H289" s="24"/>
      <c r="I289" s="2"/>
    </row>
    <row r="290" spans="1:9" s="55" customFormat="1" ht="27.75" customHeight="1">
      <c r="A290" s="19"/>
      <c r="B290" s="20"/>
      <c r="C290" s="20"/>
      <c r="D290" s="20"/>
      <c r="E290" s="20"/>
      <c r="F290" s="20"/>
      <c r="G290" s="20"/>
      <c r="H290" s="24"/>
      <c r="I290" s="2"/>
    </row>
    <row r="291" spans="1:9" s="55" customFormat="1" ht="32.25" customHeight="1">
      <c r="A291" s="19"/>
      <c r="B291" s="20"/>
      <c r="C291" s="20"/>
      <c r="D291" s="20"/>
      <c r="E291" s="20"/>
      <c r="F291" s="20"/>
      <c r="G291" s="20"/>
      <c r="H291" s="24"/>
      <c r="I291" s="2"/>
    </row>
    <row r="292" spans="1:9" s="55" customFormat="1" ht="27" customHeight="1">
      <c r="A292" s="19"/>
      <c r="B292" s="20"/>
      <c r="C292" s="20"/>
      <c r="D292" s="20"/>
      <c r="E292" s="20"/>
      <c r="F292" s="20"/>
      <c r="G292" s="20"/>
      <c r="H292" s="24"/>
      <c r="I292" s="2"/>
    </row>
    <row r="293" spans="1:9" s="55" customFormat="1" ht="21" customHeight="1">
      <c r="A293" s="19"/>
      <c r="B293" s="20"/>
      <c r="C293" s="20"/>
      <c r="D293" s="20"/>
      <c r="E293" s="20"/>
      <c r="F293" s="20"/>
      <c r="G293" s="20"/>
      <c r="H293" s="24"/>
      <c r="I293" s="2"/>
    </row>
    <row r="294" spans="1:9" s="55" customFormat="1" ht="31.5" customHeight="1">
      <c r="A294" s="19"/>
      <c r="B294" s="20"/>
      <c r="C294" s="20"/>
      <c r="D294" s="20"/>
      <c r="E294" s="20"/>
      <c r="F294" s="20"/>
      <c r="G294" s="20"/>
      <c r="H294" s="24"/>
      <c r="I294" s="2"/>
    </row>
    <row r="295" spans="1:9" s="55" customFormat="1" ht="22.5" customHeight="1">
      <c r="A295" s="19"/>
      <c r="B295" s="20"/>
      <c r="C295" s="20"/>
      <c r="D295" s="20"/>
      <c r="E295" s="20"/>
      <c r="F295" s="20"/>
      <c r="G295" s="20"/>
      <c r="H295" s="24"/>
      <c r="I295" s="2"/>
    </row>
    <row r="296" spans="1:9" s="55" customFormat="1" ht="22.5" customHeight="1">
      <c r="A296" s="19"/>
      <c r="B296" s="20"/>
      <c r="C296" s="20"/>
      <c r="D296" s="20"/>
      <c r="E296" s="20"/>
      <c r="F296" s="20"/>
      <c r="G296" s="20"/>
      <c r="H296" s="20"/>
      <c r="I296" s="2"/>
    </row>
    <row r="297" spans="1:9" s="55" customFormat="1" ht="22.5" customHeight="1">
      <c r="A297" s="19"/>
      <c r="B297" s="20"/>
      <c r="C297" s="20"/>
      <c r="D297" s="20"/>
      <c r="E297" s="20"/>
      <c r="F297" s="20"/>
      <c r="G297" s="20"/>
      <c r="H297" s="20"/>
      <c r="I297" s="2"/>
    </row>
    <row r="298" spans="1:9" s="55" customFormat="1" ht="36" customHeight="1">
      <c r="A298" s="19"/>
      <c r="B298" s="20"/>
      <c r="C298" s="20"/>
      <c r="D298" s="20"/>
      <c r="E298" s="20"/>
      <c r="F298" s="20"/>
      <c r="G298" s="20"/>
      <c r="H298" s="20"/>
      <c r="I298" s="2"/>
    </row>
    <row r="299" spans="1:9" s="55" customFormat="1" ht="27" customHeight="1">
      <c r="A299" s="19"/>
      <c r="B299" s="20"/>
      <c r="C299" s="20"/>
      <c r="D299" s="20"/>
      <c r="E299" s="20"/>
      <c r="F299" s="20"/>
      <c r="G299" s="20"/>
      <c r="H299" s="20"/>
      <c r="I299" s="2"/>
    </row>
    <row r="300" spans="1:9" s="55" customFormat="1" ht="30" customHeight="1">
      <c r="A300" s="19"/>
      <c r="B300" s="20"/>
      <c r="C300" s="20"/>
      <c r="D300" s="20"/>
      <c r="E300" s="20"/>
      <c r="F300" s="20"/>
      <c r="G300" s="20"/>
      <c r="H300" s="20"/>
      <c r="I300" s="2"/>
    </row>
    <row r="301" spans="1:9" s="55" customFormat="1" ht="21.75" customHeight="1">
      <c r="A301" s="19"/>
      <c r="B301" s="20"/>
      <c r="C301" s="20"/>
      <c r="D301" s="20"/>
      <c r="E301" s="20"/>
      <c r="F301" s="20"/>
      <c r="G301" s="20"/>
      <c r="H301" s="20"/>
      <c r="I301" s="2"/>
    </row>
    <row r="302" spans="1:9" s="55" customFormat="1" ht="25.5" customHeight="1">
      <c r="A302" s="19"/>
      <c r="B302" s="20"/>
      <c r="C302" s="20"/>
      <c r="D302" s="20"/>
      <c r="E302" s="20"/>
      <c r="F302" s="20"/>
      <c r="G302" s="20"/>
      <c r="H302" s="20"/>
      <c r="I302" s="2"/>
    </row>
    <row r="303" spans="1:9" s="55" customFormat="1" ht="30" customHeight="1">
      <c r="A303" s="19"/>
      <c r="B303" s="20"/>
      <c r="C303" s="20"/>
      <c r="D303" s="20"/>
      <c r="E303" s="20"/>
      <c r="F303" s="20"/>
      <c r="G303" s="20"/>
      <c r="H303" s="20"/>
      <c r="I303" s="2"/>
    </row>
    <row r="304" spans="1:9" s="55" customFormat="1" ht="48.75" customHeight="1">
      <c r="A304" s="19"/>
      <c r="B304" s="20"/>
      <c r="C304" s="20"/>
      <c r="D304" s="20"/>
      <c r="E304" s="20"/>
      <c r="F304" s="20"/>
      <c r="G304" s="20"/>
      <c r="H304" s="20"/>
      <c r="I304" s="2"/>
    </row>
    <row r="305" spans="1:9" s="55" customFormat="1" ht="22.5" customHeight="1">
      <c r="A305" s="19"/>
      <c r="B305" s="20"/>
      <c r="C305" s="20"/>
      <c r="D305" s="20"/>
      <c r="E305" s="20"/>
      <c r="F305" s="20"/>
      <c r="G305" s="20"/>
      <c r="H305" s="20"/>
      <c r="I305" s="2"/>
    </row>
    <row r="306" spans="1:9" s="55" customFormat="1" ht="22.5" customHeight="1">
      <c r="A306" s="19"/>
      <c r="B306" s="20"/>
      <c r="C306" s="20"/>
      <c r="D306" s="20"/>
      <c r="E306" s="20"/>
      <c r="F306" s="20"/>
      <c r="G306" s="20"/>
      <c r="H306" s="20"/>
      <c r="I306" s="2"/>
    </row>
    <row r="307" spans="1:9" s="55" customFormat="1" ht="28.5" customHeight="1">
      <c r="A307" s="19"/>
      <c r="B307" s="20"/>
      <c r="C307" s="20"/>
      <c r="D307" s="20"/>
      <c r="E307" s="20"/>
      <c r="F307" s="20"/>
      <c r="G307" s="20"/>
      <c r="H307" s="20"/>
      <c r="I307" s="2"/>
    </row>
    <row r="308" spans="1:9" s="55" customFormat="1" ht="32.25" customHeight="1">
      <c r="A308" s="19"/>
      <c r="B308" s="20"/>
      <c r="C308" s="20"/>
      <c r="D308" s="20"/>
      <c r="E308" s="20"/>
      <c r="F308" s="20"/>
      <c r="G308" s="20"/>
      <c r="H308" s="20"/>
      <c r="I308" s="2"/>
    </row>
    <row r="309" spans="1:9" s="55" customFormat="1" ht="45.75" customHeight="1">
      <c r="A309" s="19"/>
      <c r="B309" s="20"/>
      <c r="C309" s="20"/>
      <c r="D309" s="20"/>
      <c r="E309" s="20"/>
      <c r="F309" s="20"/>
      <c r="G309" s="20"/>
      <c r="H309" s="20"/>
      <c r="I309" s="2"/>
    </row>
    <row r="310" spans="1:9" s="55" customFormat="1" ht="22.5" customHeight="1">
      <c r="A310" s="19"/>
      <c r="B310" s="20"/>
      <c r="C310" s="20"/>
      <c r="D310" s="20"/>
      <c r="E310" s="20"/>
      <c r="F310" s="20"/>
      <c r="G310" s="20"/>
      <c r="H310" s="20"/>
      <c r="I310" s="2"/>
    </row>
    <row r="311" spans="1:9" s="55" customFormat="1" ht="27.75" customHeight="1">
      <c r="A311" s="19"/>
      <c r="B311" s="20"/>
      <c r="C311" s="20"/>
      <c r="D311" s="20"/>
      <c r="E311" s="20"/>
      <c r="F311" s="20"/>
      <c r="G311" s="20"/>
      <c r="H311" s="20"/>
      <c r="I311" s="2"/>
    </row>
    <row r="312" spans="1:9" s="55" customFormat="1" ht="21.75" customHeight="1">
      <c r="A312" s="19"/>
      <c r="B312" s="20"/>
      <c r="C312" s="20"/>
      <c r="D312" s="20"/>
      <c r="E312" s="20"/>
      <c r="F312" s="20"/>
      <c r="G312" s="20"/>
      <c r="H312" s="20"/>
      <c r="I312" s="2"/>
    </row>
    <row r="313" spans="1:9" s="55" customFormat="1" ht="21" customHeight="1">
      <c r="A313" s="19"/>
      <c r="B313" s="20"/>
      <c r="C313" s="20"/>
      <c r="D313" s="20"/>
      <c r="E313" s="20"/>
      <c r="F313" s="20"/>
      <c r="G313" s="20"/>
      <c r="H313" s="20"/>
      <c r="I313" s="2"/>
    </row>
    <row r="314" spans="1:9" s="55" customFormat="1" ht="18" customHeight="1">
      <c r="A314" s="19"/>
      <c r="B314" s="20"/>
      <c r="C314" s="20"/>
      <c r="D314" s="20"/>
      <c r="E314" s="20"/>
      <c r="F314" s="20"/>
      <c r="G314" s="20"/>
      <c r="H314" s="20"/>
      <c r="I314" s="2"/>
    </row>
    <row r="315" spans="1:9" s="55" customFormat="1" ht="24" customHeight="1">
      <c r="A315" s="19"/>
      <c r="B315" s="20"/>
      <c r="C315" s="20"/>
      <c r="D315" s="20"/>
      <c r="E315" s="20"/>
      <c r="F315" s="20"/>
      <c r="G315" s="20"/>
      <c r="H315" s="20"/>
      <c r="I315" s="2"/>
    </row>
    <row r="316" spans="1:9" s="55" customFormat="1" ht="24" customHeight="1">
      <c r="A316" s="19"/>
      <c r="B316" s="20"/>
      <c r="C316" s="20"/>
      <c r="D316" s="20"/>
      <c r="E316" s="20"/>
      <c r="F316" s="20"/>
      <c r="G316" s="20"/>
      <c r="H316" s="20"/>
      <c r="I316" s="2"/>
    </row>
    <row r="317" spans="1:9" s="55" customFormat="1" ht="24" customHeight="1">
      <c r="A317" s="19"/>
      <c r="B317" s="20"/>
      <c r="C317" s="20"/>
      <c r="D317" s="20"/>
      <c r="E317" s="20"/>
      <c r="F317" s="20"/>
      <c r="G317" s="20"/>
      <c r="H317" s="20"/>
      <c r="I317" s="2"/>
    </row>
    <row r="318" spans="1:9" s="55" customFormat="1" ht="23.25" customHeight="1">
      <c r="A318" s="19"/>
      <c r="B318" s="20"/>
      <c r="C318" s="20"/>
      <c r="D318" s="20"/>
      <c r="E318" s="20"/>
      <c r="F318" s="20"/>
      <c r="G318" s="20"/>
      <c r="H318" s="20"/>
      <c r="I318" s="2"/>
    </row>
    <row r="319" spans="1:9" s="55" customFormat="1" ht="17.25" customHeight="1">
      <c r="A319" s="19"/>
      <c r="B319" s="20"/>
      <c r="C319" s="20"/>
      <c r="D319" s="20"/>
      <c r="E319" s="20"/>
      <c r="F319" s="20"/>
      <c r="G319" s="20"/>
      <c r="H319" s="20"/>
      <c r="I319" s="2"/>
    </row>
    <row r="320" spans="1:9" s="55" customFormat="1" ht="18.75" customHeight="1">
      <c r="A320" s="19"/>
      <c r="B320" s="20"/>
      <c r="C320" s="20"/>
      <c r="D320" s="20"/>
      <c r="E320" s="20"/>
      <c r="F320" s="20"/>
      <c r="G320" s="20"/>
      <c r="H320" s="20"/>
      <c r="I320" s="2"/>
    </row>
    <row r="321" ht="30.75" customHeight="1"/>
    <row r="322" ht="22.5" customHeight="1"/>
    <row r="323" ht="18" customHeight="1"/>
    <row r="324" ht="27.75" customHeight="1"/>
    <row r="325" ht="24.75" customHeight="1"/>
    <row r="326" ht="27" customHeight="1"/>
    <row r="327" ht="18" customHeight="1"/>
    <row r="328" ht="22.5" customHeight="1"/>
    <row r="329" ht="22.5" customHeight="1"/>
    <row r="330" ht="22.5" customHeight="1"/>
    <row r="331" ht="22.5" customHeight="1"/>
    <row r="332" ht="24.75" customHeight="1"/>
    <row r="333" spans="1:9" s="12" customFormat="1" ht="14.25" customHeight="1">
      <c r="A333" s="19"/>
      <c r="B333" s="20"/>
      <c r="C333" s="20"/>
      <c r="D333" s="20"/>
      <c r="E333" s="20"/>
      <c r="F333" s="20"/>
      <c r="G333" s="20"/>
      <c r="H333" s="20"/>
      <c r="I333" s="2"/>
    </row>
    <row r="334" ht="26.25" customHeight="1"/>
    <row r="335" ht="25.5" customHeight="1"/>
    <row r="336" ht="25.5" customHeight="1"/>
    <row r="337" ht="13.5" customHeight="1"/>
    <row r="338" ht="23.25" customHeight="1">
      <c r="K338" s="18"/>
    </row>
    <row r="339" ht="18.75" customHeight="1"/>
  </sheetData>
  <sheetProtection/>
  <mergeCells count="19">
    <mergeCell ref="A3:I3"/>
    <mergeCell ref="A6:I6"/>
    <mergeCell ref="A10:I10"/>
    <mergeCell ref="H11:H13"/>
    <mergeCell ref="E12:E13"/>
    <mergeCell ref="B11:F11"/>
    <mergeCell ref="B12:B13"/>
    <mergeCell ref="C12:C13"/>
    <mergeCell ref="D12:D13"/>
    <mergeCell ref="A247:F247"/>
    <mergeCell ref="A4:I4"/>
    <mergeCell ref="I11:I13"/>
    <mergeCell ref="A2:D2"/>
    <mergeCell ref="F12:F13"/>
    <mergeCell ref="A11:A13"/>
    <mergeCell ref="A5:I5"/>
    <mergeCell ref="A7:I7"/>
    <mergeCell ref="A8:I8"/>
    <mergeCell ref="A9:I9"/>
  </mergeCells>
  <printOptions/>
  <pageMargins left="0.9055118110236221" right="0.31496062992125984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zoomScaleSheetLayoutView="100" zoomScalePageLayoutView="0" workbookViewId="0" topLeftCell="A1">
      <selection activeCell="A30" sqref="A30"/>
    </sheetView>
  </sheetViews>
  <sheetFormatPr defaultColWidth="9.00390625" defaultRowHeight="12.75"/>
  <cols>
    <col min="1" max="1" width="52.875" style="0" customWidth="1"/>
    <col min="2" max="3" width="4.75390625" style="0" customWidth="1"/>
    <col min="4" max="4" width="4.875" style="0" customWidth="1"/>
    <col min="6" max="6" width="5.875" style="0" customWidth="1"/>
    <col min="7" max="7" width="7.25390625" style="0" customWidth="1"/>
    <col min="8" max="8" width="11.125" style="0" customWidth="1"/>
    <col min="10" max="10" width="10.375" style="0" bestFit="1" customWidth="1"/>
  </cols>
  <sheetData>
    <row r="1" spans="1:11" ht="15.75">
      <c r="A1" s="145" t="s">
        <v>137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.75" customHeight="1">
      <c r="A2" s="145" t="s">
        <v>139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.75" customHeight="1">
      <c r="A3" s="145" t="s">
        <v>148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5.75" customHeight="1">
      <c r="A4" s="145" t="s">
        <v>138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.75" customHeight="1">
      <c r="A5" s="145" t="s">
        <v>149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5.75">
      <c r="A6" s="151" t="s">
        <v>193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33.75" customHeight="1">
      <c r="A7" s="152" t="s">
        <v>194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2.75">
      <c r="A8" s="153" t="s">
        <v>28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2.75" customHeight="1">
      <c r="A9" s="150" t="s">
        <v>20</v>
      </c>
      <c r="B9" s="154" t="s">
        <v>0</v>
      </c>
      <c r="C9" s="154"/>
      <c r="D9" s="154"/>
      <c r="E9" s="154"/>
      <c r="F9" s="154"/>
      <c r="G9" s="154"/>
      <c r="H9" s="154" t="s">
        <v>196</v>
      </c>
      <c r="I9" s="146" t="s">
        <v>49</v>
      </c>
      <c r="J9" s="157" t="s">
        <v>195</v>
      </c>
      <c r="K9" s="158" t="s">
        <v>49</v>
      </c>
    </row>
    <row r="10" spans="1:11" ht="12.75" customHeight="1">
      <c r="A10" s="150"/>
      <c r="B10" s="154" t="s">
        <v>21</v>
      </c>
      <c r="C10" s="154" t="s">
        <v>22</v>
      </c>
      <c r="D10" s="154" t="s">
        <v>23</v>
      </c>
      <c r="E10" s="162" t="s">
        <v>1</v>
      </c>
      <c r="F10" s="154" t="s">
        <v>24</v>
      </c>
      <c r="G10" s="154" t="s">
        <v>95</v>
      </c>
      <c r="H10" s="154"/>
      <c r="I10" s="146"/>
      <c r="J10" s="157"/>
      <c r="K10" s="158"/>
    </row>
    <row r="11" spans="1:11" ht="27.75" customHeight="1">
      <c r="A11" s="150"/>
      <c r="B11" s="154"/>
      <c r="C11" s="154"/>
      <c r="D11" s="154"/>
      <c r="E11" s="162"/>
      <c r="F11" s="154"/>
      <c r="G11" s="154"/>
      <c r="H11" s="154"/>
      <c r="I11" s="146"/>
      <c r="J11" s="157"/>
      <c r="K11" s="158"/>
    </row>
    <row r="12" spans="1:11" ht="24">
      <c r="A12" s="14" t="s">
        <v>147</v>
      </c>
      <c r="B12" s="9">
        <v>850</v>
      </c>
      <c r="C12" s="10" t="s">
        <v>2</v>
      </c>
      <c r="D12" s="10" t="s">
        <v>2</v>
      </c>
      <c r="E12" s="10"/>
      <c r="F12" s="10"/>
      <c r="G12" s="10"/>
      <c r="H12" s="42">
        <f>H13+H66+H86+H93+H105+H112+H118+H125</f>
        <v>1150.9</v>
      </c>
      <c r="I12" s="50">
        <f>I66</f>
        <v>73.5</v>
      </c>
      <c r="J12" s="42">
        <v>1112.7</v>
      </c>
      <c r="K12" s="50">
        <f>K66</f>
        <v>71.1</v>
      </c>
    </row>
    <row r="13" spans="1:11" ht="15.75">
      <c r="A13" s="14" t="s">
        <v>4</v>
      </c>
      <c r="B13" s="9">
        <v>850</v>
      </c>
      <c r="C13" s="10" t="s">
        <v>5</v>
      </c>
      <c r="D13" s="10" t="s">
        <v>2</v>
      </c>
      <c r="E13" s="10"/>
      <c r="F13" s="10"/>
      <c r="G13" s="10"/>
      <c r="H13" s="42">
        <f>H14+H20+H46+H51+H56+H61</f>
        <v>1007.4</v>
      </c>
      <c r="I13" s="37"/>
      <c r="J13" s="42">
        <f>J14+J20+J46+J51+J56+J61</f>
        <v>972.5999999999999</v>
      </c>
      <c r="K13" s="37"/>
    </row>
    <row r="14" spans="1:11" ht="24">
      <c r="A14" s="14" t="s">
        <v>57</v>
      </c>
      <c r="B14" s="9">
        <v>850</v>
      </c>
      <c r="C14" s="10" t="s">
        <v>5</v>
      </c>
      <c r="D14" s="10" t="s">
        <v>6</v>
      </c>
      <c r="E14" s="10" t="s">
        <v>55</v>
      </c>
      <c r="F14" s="10"/>
      <c r="G14" s="10"/>
      <c r="H14" s="42">
        <f>H15</f>
        <v>372.1</v>
      </c>
      <c r="I14" s="37"/>
      <c r="J14" s="42">
        <f>J15</f>
        <v>403.2</v>
      </c>
      <c r="K14" s="37"/>
    </row>
    <row r="15" spans="1:11" ht="24">
      <c r="A15" s="15" t="s">
        <v>58</v>
      </c>
      <c r="B15" s="6">
        <v>850</v>
      </c>
      <c r="C15" s="7" t="s">
        <v>5</v>
      </c>
      <c r="D15" s="7" t="s">
        <v>6</v>
      </c>
      <c r="E15" s="7" t="s">
        <v>56</v>
      </c>
      <c r="F15" s="7"/>
      <c r="G15" s="7"/>
      <c r="H15" s="82">
        <f>H16</f>
        <v>372.1</v>
      </c>
      <c r="I15" s="37"/>
      <c r="J15" s="82">
        <f>J16</f>
        <v>403.2</v>
      </c>
      <c r="K15" s="37"/>
    </row>
    <row r="16" spans="1:11" ht="24.75">
      <c r="A16" s="36" t="s">
        <v>59</v>
      </c>
      <c r="B16" s="6">
        <v>850</v>
      </c>
      <c r="C16" s="7" t="s">
        <v>5</v>
      </c>
      <c r="D16" s="7" t="s">
        <v>6</v>
      </c>
      <c r="E16" s="7" t="s">
        <v>56</v>
      </c>
      <c r="F16" s="7" t="s">
        <v>38</v>
      </c>
      <c r="G16" s="7"/>
      <c r="H16" s="82">
        <f>H17</f>
        <v>372.1</v>
      </c>
      <c r="I16" s="37"/>
      <c r="J16" s="82">
        <f>J17</f>
        <v>403.2</v>
      </c>
      <c r="K16" s="37"/>
    </row>
    <row r="17" spans="1:11" ht="15.75">
      <c r="A17" s="45" t="s">
        <v>96</v>
      </c>
      <c r="B17" s="64">
        <v>850</v>
      </c>
      <c r="C17" s="7" t="s">
        <v>5</v>
      </c>
      <c r="D17" s="7" t="s">
        <v>6</v>
      </c>
      <c r="E17" s="64" t="s">
        <v>56</v>
      </c>
      <c r="F17" s="64">
        <v>121</v>
      </c>
      <c r="G17" s="64">
        <v>210</v>
      </c>
      <c r="H17" s="82">
        <f>H18+H19</f>
        <v>372.1</v>
      </c>
      <c r="I17" s="37"/>
      <c r="J17" s="82">
        <f>J18+J19</f>
        <v>403.2</v>
      </c>
      <c r="K17" s="37"/>
    </row>
    <row r="18" spans="1:11" ht="15.75">
      <c r="A18" s="45" t="s">
        <v>97</v>
      </c>
      <c r="B18" s="65">
        <v>850</v>
      </c>
      <c r="C18" s="7" t="s">
        <v>5</v>
      </c>
      <c r="D18" s="7" t="s">
        <v>6</v>
      </c>
      <c r="E18" s="65" t="s">
        <v>100</v>
      </c>
      <c r="F18" s="65">
        <v>121</v>
      </c>
      <c r="G18" s="65">
        <v>211</v>
      </c>
      <c r="H18" s="82">
        <v>280</v>
      </c>
      <c r="I18" s="37"/>
      <c r="J18" s="82">
        <v>303</v>
      </c>
      <c r="K18" s="37"/>
    </row>
    <row r="19" spans="1:11" ht="15.75">
      <c r="A19" s="45" t="s">
        <v>98</v>
      </c>
      <c r="B19" s="65">
        <v>850</v>
      </c>
      <c r="C19" s="7" t="s">
        <v>5</v>
      </c>
      <c r="D19" s="7" t="s">
        <v>6</v>
      </c>
      <c r="E19" s="65" t="s">
        <v>56</v>
      </c>
      <c r="F19" s="65">
        <v>121</v>
      </c>
      <c r="G19" s="65">
        <v>213</v>
      </c>
      <c r="H19" s="82">
        <v>92.1</v>
      </c>
      <c r="I19" s="37"/>
      <c r="J19" s="82">
        <v>100.2</v>
      </c>
      <c r="K19" s="37"/>
    </row>
    <row r="20" spans="1:11" ht="36.75">
      <c r="A20" s="71" t="s">
        <v>60</v>
      </c>
      <c r="B20" s="9">
        <v>850</v>
      </c>
      <c r="C20" s="10" t="s">
        <v>5</v>
      </c>
      <c r="D20" s="10" t="s">
        <v>12</v>
      </c>
      <c r="E20" s="10"/>
      <c r="F20" s="10"/>
      <c r="G20" s="10"/>
      <c r="H20" s="42">
        <f>H24+H29+H39+H42+H44</f>
        <v>623</v>
      </c>
      <c r="I20" s="37"/>
      <c r="J20" s="42">
        <f>J24+J29+J39+J42+J44</f>
        <v>557.1</v>
      </c>
      <c r="K20" s="37"/>
    </row>
    <row r="21" spans="1:11" ht="24">
      <c r="A21" s="15" t="s">
        <v>57</v>
      </c>
      <c r="B21" s="6">
        <v>850</v>
      </c>
      <c r="C21" s="7" t="s">
        <v>5</v>
      </c>
      <c r="D21" s="7" t="s">
        <v>12</v>
      </c>
      <c r="E21" s="7" t="s">
        <v>55</v>
      </c>
      <c r="F21" s="7"/>
      <c r="G21" s="7"/>
      <c r="H21" s="82">
        <f>H22</f>
        <v>623</v>
      </c>
      <c r="I21" s="37"/>
      <c r="J21" s="82">
        <f>J22</f>
        <v>557.1</v>
      </c>
      <c r="K21" s="37"/>
    </row>
    <row r="22" spans="1:11" ht="15.75">
      <c r="A22" s="72" t="s">
        <v>62</v>
      </c>
      <c r="B22" s="6">
        <v>850</v>
      </c>
      <c r="C22" s="7" t="s">
        <v>5</v>
      </c>
      <c r="D22" s="7" t="s">
        <v>12</v>
      </c>
      <c r="E22" s="7" t="s">
        <v>61</v>
      </c>
      <c r="F22" s="7"/>
      <c r="G22" s="7"/>
      <c r="H22" s="82">
        <f>H23+H27+H29+H39+H42+H44</f>
        <v>623</v>
      </c>
      <c r="I22" s="37"/>
      <c r="J22" s="82">
        <f>J23+J27+J29+J39+J42+J44</f>
        <v>557.1</v>
      </c>
      <c r="K22" s="37"/>
    </row>
    <row r="23" spans="1:11" ht="24.75">
      <c r="A23" s="36" t="s">
        <v>59</v>
      </c>
      <c r="B23" s="6">
        <v>850</v>
      </c>
      <c r="C23" s="7" t="s">
        <v>5</v>
      </c>
      <c r="D23" s="7" t="s">
        <v>12</v>
      </c>
      <c r="E23" s="7" t="s">
        <v>61</v>
      </c>
      <c r="F23" s="7" t="s">
        <v>38</v>
      </c>
      <c r="G23" s="7"/>
      <c r="H23" s="82">
        <f>H24</f>
        <v>463</v>
      </c>
      <c r="I23" s="37"/>
      <c r="J23" s="82">
        <f>J24</f>
        <v>460</v>
      </c>
      <c r="K23" s="37"/>
    </row>
    <row r="24" spans="1:11" ht="15.75">
      <c r="A24" s="63" t="s">
        <v>96</v>
      </c>
      <c r="B24" s="64">
        <v>850</v>
      </c>
      <c r="C24" s="7" t="s">
        <v>5</v>
      </c>
      <c r="D24" s="7" t="s">
        <v>12</v>
      </c>
      <c r="E24" s="64" t="s">
        <v>61</v>
      </c>
      <c r="F24" s="64">
        <v>121</v>
      </c>
      <c r="G24" s="64">
        <v>210</v>
      </c>
      <c r="H24" s="82">
        <f>H25+H26+H27</f>
        <v>463</v>
      </c>
      <c r="I24" s="37"/>
      <c r="J24" s="82">
        <f>J25+J26+J27</f>
        <v>460</v>
      </c>
      <c r="K24" s="37"/>
    </row>
    <row r="25" spans="1:11" ht="15.75">
      <c r="A25" s="45" t="s">
        <v>97</v>
      </c>
      <c r="B25" s="65">
        <v>850</v>
      </c>
      <c r="C25" s="7" t="s">
        <v>5</v>
      </c>
      <c r="D25" s="7" t="s">
        <v>12</v>
      </c>
      <c r="E25" s="65" t="s">
        <v>61</v>
      </c>
      <c r="F25" s="65">
        <v>121</v>
      </c>
      <c r="G25" s="65">
        <v>211</v>
      </c>
      <c r="H25" s="82">
        <v>353</v>
      </c>
      <c r="I25" s="37"/>
      <c r="J25" s="82">
        <v>350</v>
      </c>
      <c r="K25" s="37"/>
    </row>
    <row r="26" spans="1:11" ht="15.75">
      <c r="A26" s="45" t="s">
        <v>98</v>
      </c>
      <c r="B26" s="65">
        <v>850</v>
      </c>
      <c r="C26" s="7" t="s">
        <v>5</v>
      </c>
      <c r="D26" s="7" t="s">
        <v>12</v>
      </c>
      <c r="E26" s="65" t="s">
        <v>61</v>
      </c>
      <c r="F26" s="65">
        <v>121</v>
      </c>
      <c r="G26" s="65">
        <v>213</v>
      </c>
      <c r="H26" s="82">
        <v>110</v>
      </c>
      <c r="I26" s="37"/>
      <c r="J26" s="82">
        <v>110</v>
      </c>
      <c r="K26" s="37"/>
    </row>
    <row r="27" spans="1:11" ht="23.25" customHeight="1">
      <c r="A27" s="36" t="s">
        <v>63</v>
      </c>
      <c r="B27" s="6">
        <v>850</v>
      </c>
      <c r="C27" s="7" t="s">
        <v>5</v>
      </c>
      <c r="D27" s="7" t="s">
        <v>12</v>
      </c>
      <c r="E27" s="7" t="s">
        <v>61</v>
      </c>
      <c r="F27" s="7" t="s">
        <v>39</v>
      </c>
      <c r="G27" s="7"/>
      <c r="H27" s="82">
        <f>H28</f>
        <v>0</v>
      </c>
      <c r="I27" s="37"/>
      <c r="J27" s="82">
        <f>J28</f>
        <v>0</v>
      </c>
      <c r="K27" s="37"/>
    </row>
    <row r="28" spans="1:11" ht="15.75" hidden="1">
      <c r="A28" s="45" t="s">
        <v>99</v>
      </c>
      <c r="B28" s="65">
        <v>850</v>
      </c>
      <c r="C28" s="7" t="s">
        <v>5</v>
      </c>
      <c r="D28" s="7" t="s">
        <v>12</v>
      </c>
      <c r="E28" s="7" t="s">
        <v>61</v>
      </c>
      <c r="F28" s="65">
        <v>122</v>
      </c>
      <c r="G28" s="65">
        <v>212</v>
      </c>
      <c r="H28" s="82"/>
      <c r="I28" s="37"/>
      <c r="J28" s="82"/>
      <c r="K28" s="37"/>
    </row>
    <row r="29" spans="1:11" ht="15.75">
      <c r="A29" s="45" t="s">
        <v>107</v>
      </c>
      <c r="B29" s="64">
        <v>850</v>
      </c>
      <c r="C29" s="7" t="s">
        <v>5</v>
      </c>
      <c r="D29" s="7" t="s">
        <v>12</v>
      </c>
      <c r="E29" s="64" t="s">
        <v>61</v>
      </c>
      <c r="F29" s="66" t="s">
        <v>3</v>
      </c>
      <c r="G29" s="64">
        <v>220</v>
      </c>
      <c r="H29" s="82">
        <f>H31+H32++H34+H35+H36+H37+H38</f>
        <v>93</v>
      </c>
      <c r="I29" s="37"/>
      <c r="J29" s="82">
        <f>J31+J32++J34+J35+J36+J37+J38</f>
        <v>48.1</v>
      </c>
      <c r="K29" s="37"/>
    </row>
    <row r="30" spans="1:11" ht="23.25" customHeight="1">
      <c r="A30" s="36" t="s">
        <v>42</v>
      </c>
      <c r="B30" s="6">
        <v>850</v>
      </c>
      <c r="C30" s="7" t="s">
        <v>5</v>
      </c>
      <c r="D30" s="7" t="s">
        <v>12</v>
      </c>
      <c r="E30" s="7" t="s">
        <v>61</v>
      </c>
      <c r="F30" s="7" t="s">
        <v>40</v>
      </c>
      <c r="G30" s="7"/>
      <c r="H30" s="82">
        <f>H31+H32</f>
        <v>31</v>
      </c>
      <c r="I30" s="37"/>
      <c r="J30" s="82">
        <f>J31+J32</f>
        <v>16</v>
      </c>
      <c r="K30" s="37"/>
    </row>
    <row r="31" spans="1:11" ht="15.75">
      <c r="A31" s="45" t="s">
        <v>101</v>
      </c>
      <c r="B31" s="65">
        <v>850</v>
      </c>
      <c r="C31" s="7" t="s">
        <v>5</v>
      </c>
      <c r="D31" s="7" t="s">
        <v>12</v>
      </c>
      <c r="E31" s="65" t="s">
        <v>61</v>
      </c>
      <c r="F31" s="65">
        <v>242</v>
      </c>
      <c r="G31" s="65">
        <v>221</v>
      </c>
      <c r="H31" s="82">
        <v>6</v>
      </c>
      <c r="I31" s="37"/>
      <c r="J31" s="82">
        <v>6</v>
      </c>
      <c r="K31" s="37"/>
    </row>
    <row r="32" spans="1:11" ht="15.75">
      <c r="A32" s="45" t="s">
        <v>102</v>
      </c>
      <c r="B32" s="65">
        <v>850</v>
      </c>
      <c r="C32" s="7" t="s">
        <v>5</v>
      </c>
      <c r="D32" s="7" t="s">
        <v>12</v>
      </c>
      <c r="E32" s="65" t="s">
        <v>61</v>
      </c>
      <c r="F32" s="65">
        <v>242</v>
      </c>
      <c r="G32" s="65">
        <v>226</v>
      </c>
      <c r="H32" s="82">
        <v>25</v>
      </c>
      <c r="I32" s="37"/>
      <c r="J32" s="82">
        <v>10</v>
      </c>
      <c r="K32" s="37"/>
    </row>
    <row r="33" spans="1:11" ht="14.25" customHeight="1">
      <c r="A33" s="36" t="s">
        <v>64</v>
      </c>
      <c r="B33" s="6">
        <v>850</v>
      </c>
      <c r="C33" s="7" t="s">
        <v>5</v>
      </c>
      <c r="D33" s="7" t="s">
        <v>12</v>
      </c>
      <c r="E33" s="7" t="s">
        <v>61</v>
      </c>
      <c r="F33" s="7" t="s">
        <v>35</v>
      </c>
      <c r="G33" s="7"/>
      <c r="H33" s="82">
        <f>H34+H35+H36+H37+H38</f>
        <v>62</v>
      </c>
      <c r="I33" s="32"/>
      <c r="J33" s="82">
        <f>J34+J35+J36+J37+J38</f>
        <v>32.1</v>
      </c>
      <c r="K33" s="37"/>
    </row>
    <row r="34" spans="1:11" ht="0.75" customHeight="1" hidden="1">
      <c r="A34" s="45" t="s">
        <v>103</v>
      </c>
      <c r="B34" s="65">
        <v>850</v>
      </c>
      <c r="C34" s="7" t="s">
        <v>5</v>
      </c>
      <c r="D34" s="7" t="s">
        <v>12</v>
      </c>
      <c r="E34" s="65" t="s">
        <v>61</v>
      </c>
      <c r="F34" s="65">
        <v>244</v>
      </c>
      <c r="G34" s="65">
        <v>222</v>
      </c>
      <c r="H34" s="82"/>
      <c r="I34" s="37"/>
      <c r="J34" s="82"/>
      <c r="K34" s="37"/>
    </row>
    <row r="35" spans="1:11" ht="12" customHeight="1">
      <c r="A35" s="45" t="s">
        <v>104</v>
      </c>
      <c r="B35" s="65">
        <v>850</v>
      </c>
      <c r="C35" s="7" t="s">
        <v>5</v>
      </c>
      <c r="D35" s="7" t="s">
        <v>12</v>
      </c>
      <c r="E35" s="65" t="s">
        <v>61</v>
      </c>
      <c r="F35" s="65">
        <v>244</v>
      </c>
      <c r="G35" s="65">
        <v>223</v>
      </c>
      <c r="H35" s="82">
        <v>30</v>
      </c>
      <c r="I35" s="37"/>
      <c r="J35" s="82">
        <v>20.1</v>
      </c>
      <c r="K35" s="37"/>
    </row>
    <row r="36" spans="1:11" ht="15.75" hidden="1">
      <c r="A36" s="45" t="s">
        <v>105</v>
      </c>
      <c r="B36" s="65">
        <v>850</v>
      </c>
      <c r="C36" s="7" t="s">
        <v>5</v>
      </c>
      <c r="D36" s="7" t="s">
        <v>12</v>
      </c>
      <c r="E36" s="65" t="s">
        <v>61</v>
      </c>
      <c r="F36" s="65">
        <v>244</v>
      </c>
      <c r="G36" s="65">
        <v>224</v>
      </c>
      <c r="H36" s="82"/>
      <c r="I36" s="37"/>
      <c r="J36" s="82"/>
      <c r="K36" s="37"/>
    </row>
    <row r="37" spans="1:11" ht="15.75">
      <c r="A37" s="45" t="s">
        <v>106</v>
      </c>
      <c r="B37" s="65">
        <v>850</v>
      </c>
      <c r="C37" s="7" t="s">
        <v>5</v>
      </c>
      <c r="D37" s="7" t="s">
        <v>12</v>
      </c>
      <c r="E37" s="65" t="s">
        <v>61</v>
      </c>
      <c r="F37" s="65">
        <v>244</v>
      </c>
      <c r="G37" s="65">
        <v>225</v>
      </c>
      <c r="H37" s="82">
        <v>2</v>
      </c>
      <c r="I37" s="37"/>
      <c r="J37" s="82">
        <v>2</v>
      </c>
      <c r="K37" s="37"/>
    </row>
    <row r="38" spans="1:11" ht="15.75">
      <c r="A38" s="45" t="s">
        <v>102</v>
      </c>
      <c r="B38" s="65">
        <v>850</v>
      </c>
      <c r="C38" s="7" t="s">
        <v>5</v>
      </c>
      <c r="D38" s="7" t="s">
        <v>12</v>
      </c>
      <c r="E38" s="65" t="s">
        <v>61</v>
      </c>
      <c r="F38" s="65">
        <v>244</v>
      </c>
      <c r="G38" s="65">
        <v>226</v>
      </c>
      <c r="H38" s="82">
        <v>30</v>
      </c>
      <c r="I38" s="37"/>
      <c r="J38" s="82">
        <v>10</v>
      </c>
      <c r="K38" s="37"/>
    </row>
    <row r="39" spans="1:11" ht="15.75">
      <c r="A39" s="45" t="s">
        <v>108</v>
      </c>
      <c r="B39" s="64">
        <v>850</v>
      </c>
      <c r="C39" s="7" t="s">
        <v>5</v>
      </c>
      <c r="D39" s="7" t="s">
        <v>12</v>
      </c>
      <c r="E39" s="64" t="s">
        <v>61</v>
      </c>
      <c r="F39" s="64">
        <v>244</v>
      </c>
      <c r="G39" s="64">
        <v>300</v>
      </c>
      <c r="H39" s="82">
        <f>H40+H41</f>
        <v>63</v>
      </c>
      <c r="I39" s="37"/>
      <c r="J39" s="82">
        <f>J40+J41</f>
        <v>45</v>
      </c>
      <c r="K39" s="37"/>
    </row>
    <row r="40" spans="1:11" ht="15.75">
      <c r="A40" s="45" t="s">
        <v>109</v>
      </c>
      <c r="B40" s="65">
        <v>850</v>
      </c>
      <c r="C40" s="7" t="s">
        <v>5</v>
      </c>
      <c r="D40" s="7" t="s">
        <v>12</v>
      </c>
      <c r="E40" s="65" t="s">
        <v>61</v>
      </c>
      <c r="F40" s="65">
        <v>244</v>
      </c>
      <c r="G40" s="65">
        <v>310</v>
      </c>
      <c r="H40" s="82">
        <v>3</v>
      </c>
      <c r="I40" s="37"/>
      <c r="J40" s="82">
        <v>3</v>
      </c>
      <c r="K40" s="37"/>
    </row>
    <row r="41" spans="1:11" ht="15.75">
      <c r="A41" s="45" t="s">
        <v>110</v>
      </c>
      <c r="B41" s="65">
        <v>850</v>
      </c>
      <c r="C41" s="7" t="s">
        <v>5</v>
      </c>
      <c r="D41" s="7" t="s">
        <v>12</v>
      </c>
      <c r="E41" s="65" t="s">
        <v>61</v>
      </c>
      <c r="F41" s="65">
        <v>244</v>
      </c>
      <c r="G41" s="65">
        <v>340</v>
      </c>
      <c r="H41" s="82">
        <v>60</v>
      </c>
      <c r="I41" s="37"/>
      <c r="J41" s="82">
        <v>42</v>
      </c>
      <c r="K41" s="37"/>
    </row>
    <row r="42" spans="1:11" ht="15.75">
      <c r="A42" s="15" t="s">
        <v>45</v>
      </c>
      <c r="B42" s="6">
        <v>850</v>
      </c>
      <c r="C42" s="7" t="s">
        <v>5</v>
      </c>
      <c r="D42" s="7" t="s">
        <v>12</v>
      </c>
      <c r="E42" s="7" t="s">
        <v>61</v>
      </c>
      <c r="F42" s="7" t="s">
        <v>44</v>
      </c>
      <c r="G42" s="7"/>
      <c r="H42" s="82">
        <f>H43</f>
        <v>2</v>
      </c>
      <c r="I42" s="37"/>
      <c r="J42" s="82">
        <f>J43</f>
        <v>2</v>
      </c>
      <c r="K42" s="37"/>
    </row>
    <row r="43" spans="1:11" ht="15.75">
      <c r="A43" s="15" t="s">
        <v>112</v>
      </c>
      <c r="B43" s="6">
        <v>850</v>
      </c>
      <c r="C43" s="7" t="s">
        <v>5</v>
      </c>
      <c r="D43" s="7" t="s">
        <v>12</v>
      </c>
      <c r="E43" s="7" t="s">
        <v>146</v>
      </c>
      <c r="F43" s="7" t="s">
        <v>44</v>
      </c>
      <c r="G43" s="7" t="s">
        <v>111</v>
      </c>
      <c r="H43" s="82">
        <v>2</v>
      </c>
      <c r="I43" s="37"/>
      <c r="J43" s="82">
        <v>2</v>
      </c>
      <c r="K43" s="37"/>
    </row>
    <row r="44" spans="1:11" ht="15.75">
      <c r="A44" s="15" t="s">
        <v>43</v>
      </c>
      <c r="B44" s="6">
        <v>850</v>
      </c>
      <c r="C44" s="7" t="s">
        <v>5</v>
      </c>
      <c r="D44" s="7" t="s">
        <v>12</v>
      </c>
      <c r="E44" s="7" t="s">
        <v>61</v>
      </c>
      <c r="F44" s="7" t="s">
        <v>41</v>
      </c>
      <c r="G44" s="7"/>
      <c r="H44" s="82">
        <f>H45</f>
        <v>2</v>
      </c>
      <c r="I44" s="37"/>
      <c r="J44" s="82">
        <f>J45</f>
        <v>2</v>
      </c>
      <c r="K44" s="37"/>
    </row>
    <row r="45" spans="1:11" ht="15.75">
      <c r="A45" s="15" t="s">
        <v>112</v>
      </c>
      <c r="B45" s="6">
        <v>850</v>
      </c>
      <c r="C45" s="7" t="s">
        <v>5</v>
      </c>
      <c r="D45" s="7" t="s">
        <v>12</v>
      </c>
      <c r="E45" s="7" t="s">
        <v>61</v>
      </c>
      <c r="F45" s="7" t="s">
        <v>41</v>
      </c>
      <c r="G45" s="7" t="s">
        <v>111</v>
      </c>
      <c r="H45" s="82">
        <v>2</v>
      </c>
      <c r="I45" s="37"/>
      <c r="J45" s="82">
        <v>2</v>
      </c>
      <c r="K45" s="37"/>
    </row>
    <row r="46" spans="1:11" ht="36">
      <c r="A46" s="34" t="s">
        <v>27</v>
      </c>
      <c r="B46" s="9">
        <v>850</v>
      </c>
      <c r="C46" s="10" t="s">
        <v>5</v>
      </c>
      <c r="D46" s="10" t="s">
        <v>17</v>
      </c>
      <c r="E46" s="10"/>
      <c r="F46" s="10" t="s">
        <v>3</v>
      </c>
      <c r="G46" s="10"/>
      <c r="H46" s="42">
        <f>H47</f>
        <v>10.3</v>
      </c>
      <c r="I46" s="37"/>
      <c r="J46" s="42">
        <f>J47</f>
        <v>10.3</v>
      </c>
      <c r="K46" s="37"/>
    </row>
    <row r="47" spans="1:11" ht="61.5" customHeight="1">
      <c r="A47" s="62" t="s">
        <v>82</v>
      </c>
      <c r="B47" s="6">
        <v>850</v>
      </c>
      <c r="C47" s="7" t="s">
        <v>5</v>
      </c>
      <c r="D47" s="7" t="s">
        <v>17</v>
      </c>
      <c r="E47" s="7" t="s">
        <v>81</v>
      </c>
      <c r="F47" s="7"/>
      <c r="G47" s="7"/>
      <c r="H47" s="82">
        <f>H48</f>
        <v>10.3</v>
      </c>
      <c r="I47" s="37"/>
      <c r="J47" s="82">
        <f>J48</f>
        <v>10.3</v>
      </c>
      <c r="K47" s="37"/>
    </row>
    <row r="48" spans="1:11" ht="20.25" customHeight="1">
      <c r="A48" s="46" t="s">
        <v>26</v>
      </c>
      <c r="B48" s="6">
        <v>850</v>
      </c>
      <c r="C48" s="7" t="s">
        <v>5</v>
      </c>
      <c r="D48" s="7" t="s">
        <v>17</v>
      </c>
      <c r="E48" s="7" t="s">
        <v>81</v>
      </c>
      <c r="F48" s="7" t="s">
        <v>48</v>
      </c>
      <c r="G48" s="7"/>
      <c r="H48" s="82">
        <f>H49</f>
        <v>10.3</v>
      </c>
      <c r="I48" s="37"/>
      <c r="J48" s="82">
        <f>J49</f>
        <v>10.3</v>
      </c>
      <c r="K48" s="37"/>
    </row>
    <row r="49" spans="1:11" ht="15.75">
      <c r="A49" s="45" t="s">
        <v>113</v>
      </c>
      <c r="B49" s="65">
        <v>850</v>
      </c>
      <c r="C49" s="7" t="s">
        <v>5</v>
      </c>
      <c r="D49" s="7" t="s">
        <v>17</v>
      </c>
      <c r="E49" s="65" t="s">
        <v>81</v>
      </c>
      <c r="F49" s="65">
        <v>540</v>
      </c>
      <c r="G49" s="65">
        <v>250</v>
      </c>
      <c r="H49" s="82">
        <f>H50</f>
        <v>10.3</v>
      </c>
      <c r="I49" s="37"/>
      <c r="J49" s="82">
        <f>J50</f>
        <v>10.3</v>
      </c>
      <c r="K49" s="37"/>
    </row>
    <row r="50" spans="1:11" ht="24">
      <c r="A50" s="45" t="s">
        <v>114</v>
      </c>
      <c r="B50" s="65">
        <v>850</v>
      </c>
      <c r="C50" s="7" t="s">
        <v>5</v>
      </c>
      <c r="D50" s="7" t="s">
        <v>17</v>
      </c>
      <c r="E50" s="65" t="s">
        <v>81</v>
      </c>
      <c r="F50" s="65">
        <v>540</v>
      </c>
      <c r="G50" s="65">
        <v>251</v>
      </c>
      <c r="H50" s="82">
        <v>10.3</v>
      </c>
      <c r="I50" s="37"/>
      <c r="J50" s="82">
        <v>10.3</v>
      </c>
      <c r="K50" s="37"/>
    </row>
    <row r="51" spans="1:11" ht="0.75" customHeight="1">
      <c r="A51" s="14" t="s">
        <v>36</v>
      </c>
      <c r="B51" s="9">
        <v>850</v>
      </c>
      <c r="C51" s="10" t="s">
        <v>5</v>
      </c>
      <c r="D51" s="10" t="s">
        <v>7</v>
      </c>
      <c r="E51" s="10"/>
      <c r="F51" s="10"/>
      <c r="G51" s="10"/>
      <c r="H51" s="42">
        <f>H52</f>
        <v>0</v>
      </c>
      <c r="I51" s="37"/>
      <c r="J51" s="42">
        <f>J52</f>
        <v>0</v>
      </c>
      <c r="K51" s="37"/>
    </row>
    <row r="52" spans="1:11" ht="21" customHeight="1" hidden="1">
      <c r="A52" s="15" t="s">
        <v>71</v>
      </c>
      <c r="B52" s="6">
        <v>850</v>
      </c>
      <c r="C52" s="7" t="s">
        <v>5</v>
      </c>
      <c r="D52" s="7" t="s">
        <v>7</v>
      </c>
      <c r="E52" s="7" t="s">
        <v>65</v>
      </c>
      <c r="F52" s="7"/>
      <c r="G52" s="7"/>
      <c r="H52" s="82">
        <f>H53</f>
        <v>0</v>
      </c>
      <c r="I52" s="38"/>
      <c r="J52" s="82">
        <f>J53</f>
        <v>0</v>
      </c>
      <c r="K52" s="38"/>
    </row>
    <row r="53" spans="1:11" ht="12.75" hidden="1">
      <c r="A53" s="51" t="s">
        <v>67</v>
      </c>
      <c r="B53" s="6">
        <v>850</v>
      </c>
      <c r="C53" s="7" t="s">
        <v>5</v>
      </c>
      <c r="D53" s="7" t="s">
        <v>7</v>
      </c>
      <c r="E53" s="7" t="s">
        <v>66</v>
      </c>
      <c r="F53" s="7"/>
      <c r="G53" s="7"/>
      <c r="H53" s="82">
        <f>H54</f>
        <v>0</v>
      </c>
      <c r="I53" s="38"/>
      <c r="J53" s="82">
        <f>J54</f>
        <v>0</v>
      </c>
      <c r="K53" s="38"/>
    </row>
    <row r="54" spans="1:11" ht="24" hidden="1">
      <c r="A54" s="36" t="s">
        <v>64</v>
      </c>
      <c r="B54" s="6">
        <v>850</v>
      </c>
      <c r="C54" s="7" t="s">
        <v>5</v>
      </c>
      <c r="D54" s="7" t="s">
        <v>7</v>
      </c>
      <c r="E54" s="7" t="s">
        <v>66</v>
      </c>
      <c r="F54" s="7" t="s">
        <v>35</v>
      </c>
      <c r="G54" s="7"/>
      <c r="H54" s="82">
        <f>H55</f>
        <v>0</v>
      </c>
      <c r="I54" s="38"/>
      <c r="J54" s="82">
        <f>J55</f>
        <v>0</v>
      </c>
      <c r="K54" s="38"/>
    </row>
    <row r="55" spans="1:11" ht="12.75" hidden="1">
      <c r="A55" s="36" t="s">
        <v>112</v>
      </c>
      <c r="B55" s="6">
        <v>850</v>
      </c>
      <c r="C55" s="7" t="s">
        <v>5</v>
      </c>
      <c r="D55" s="7" t="s">
        <v>7</v>
      </c>
      <c r="E55" s="7" t="s">
        <v>66</v>
      </c>
      <c r="F55" s="7" t="s">
        <v>35</v>
      </c>
      <c r="G55" s="7" t="s">
        <v>111</v>
      </c>
      <c r="H55" s="82"/>
      <c r="I55" s="38"/>
      <c r="J55" s="82"/>
      <c r="K55" s="38"/>
    </row>
    <row r="56" spans="1:11" ht="19.5" customHeight="1">
      <c r="A56" s="14" t="s">
        <v>8</v>
      </c>
      <c r="B56" s="9">
        <v>850</v>
      </c>
      <c r="C56" s="10" t="s">
        <v>5</v>
      </c>
      <c r="D56" s="10" t="s">
        <v>14</v>
      </c>
      <c r="E56" s="10"/>
      <c r="F56" s="10"/>
      <c r="G56" s="10"/>
      <c r="H56" s="42">
        <f>H57</f>
        <v>2</v>
      </c>
      <c r="I56" s="41"/>
      <c r="J56" s="42">
        <f>J57</f>
        <v>2</v>
      </c>
      <c r="K56" s="41"/>
    </row>
    <row r="57" spans="1:11" ht="21.75" customHeight="1">
      <c r="A57" s="15" t="s">
        <v>68</v>
      </c>
      <c r="B57" s="6">
        <v>850</v>
      </c>
      <c r="C57" s="7" t="s">
        <v>5</v>
      </c>
      <c r="D57" s="7" t="s">
        <v>14</v>
      </c>
      <c r="E57" s="7" t="s">
        <v>69</v>
      </c>
      <c r="F57" s="7"/>
      <c r="G57" s="7"/>
      <c r="H57" s="82">
        <f>H58</f>
        <v>2</v>
      </c>
      <c r="I57" s="38"/>
      <c r="J57" s="82">
        <f>J58</f>
        <v>2</v>
      </c>
      <c r="K57" s="38"/>
    </row>
    <row r="58" spans="1:11" ht="24">
      <c r="A58" s="15" t="s">
        <v>142</v>
      </c>
      <c r="B58" s="6">
        <v>850</v>
      </c>
      <c r="C58" s="7" t="s">
        <v>5</v>
      </c>
      <c r="D58" s="7" t="s">
        <v>14</v>
      </c>
      <c r="E58" s="7" t="s">
        <v>129</v>
      </c>
      <c r="F58" s="7"/>
      <c r="G58" s="7"/>
      <c r="H58" s="82">
        <f>H59</f>
        <v>2</v>
      </c>
      <c r="I58" s="38"/>
      <c r="J58" s="82">
        <f>J59</f>
        <v>2</v>
      </c>
      <c r="K58" s="38"/>
    </row>
    <row r="59" spans="1:11" ht="12.75">
      <c r="A59" s="15" t="s">
        <v>143</v>
      </c>
      <c r="B59" s="6">
        <v>850</v>
      </c>
      <c r="C59" s="7" t="s">
        <v>5</v>
      </c>
      <c r="D59" s="7" t="s">
        <v>14</v>
      </c>
      <c r="E59" s="7" t="s">
        <v>129</v>
      </c>
      <c r="F59" s="7" t="s">
        <v>37</v>
      </c>
      <c r="G59" s="7"/>
      <c r="H59" s="82">
        <f>H60</f>
        <v>2</v>
      </c>
      <c r="I59" s="38"/>
      <c r="J59" s="82">
        <f>J60</f>
        <v>2</v>
      </c>
      <c r="K59" s="38"/>
    </row>
    <row r="60" spans="1:11" ht="12.75">
      <c r="A60" s="15" t="s">
        <v>112</v>
      </c>
      <c r="B60" s="6">
        <v>850</v>
      </c>
      <c r="C60" s="7" t="s">
        <v>5</v>
      </c>
      <c r="D60" s="7" t="s">
        <v>14</v>
      </c>
      <c r="E60" s="7" t="s">
        <v>129</v>
      </c>
      <c r="F60" s="7" t="s">
        <v>37</v>
      </c>
      <c r="G60" s="7" t="s">
        <v>111</v>
      </c>
      <c r="H60" s="82">
        <v>2</v>
      </c>
      <c r="I60" s="38"/>
      <c r="J60" s="82">
        <v>2</v>
      </c>
      <c r="K60" s="38"/>
    </row>
    <row r="61" spans="1:11" ht="12.75" hidden="1">
      <c r="A61" s="14" t="s">
        <v>9</v>
      </c>
      <c r="B61" s="9">
        <v>850</v>
      </c>
      <c r="C61" s="10" t="s">
        <v>5</v>
      </c>
      <c r="D61" s="10" t="s">
        <v>31</v>
      </c>
      <c r="E61" s="10"/>
      <c r="F61" s="10"/>
      <c r="G61" s="10"/>
      <c r="H61" s="42">
        <f>H62</f>
        <v>0</v>
      </c>
      <c r="I61" s="41"/>
      <c r="J61" s="42">
        <f>J62</f>
        <v>0</v>
      </c>
      <c r="K61" s="41"/>
    </row>
    <row r="62" spans="1:11" ht="12.75" hidden="1">
      <c r="A62" s="15" t="s">
        <v>73</v>
      </c>
      <c r="B62" s="6">
        <v>850</v>
      </c>
      <c r="C62" s="7" t="s">
        <v>5</v>
      </c>
      <c r="D62" s="7" t="s">
        <v>31</v>
      </c>
      <c r="E62" s="7" t="s">
        <v>72</v>
      </c>
      <c r="F62" s="7"/>
      <c r="G62" s="7"/>
      <c r="H62" s="82">
        <f>H64</f>
        <v>0</v>
      </c>
      <c r="I62" s="38"/>
      <c r="J62" s="82">
        <f>J64</f>
        <v>0</v>
      </c>
      <c r="K62" s="38"/>
    </row>
    <row r="63" spans="1:11" ht="24" hidden="1">
      <c r="A63" s="31" t="s">
        <v>29</v>
      </c>
      <c r="B63" s="6">
        <v>850</v>
      </c>
      <c r="C63" s="7" t="s">
        <v>5</v>
      </c>
      <c r="D63" s="7" t="s">
        <v>31</v>
      </c>
      <c r="E63" s="7" t="s">
        <v>70</v>
      </c>
      <c r="F63" s="7"/>
      <c r="G63" s="7"/>
      <c r="H63" s="82">
        <f>H64</f>
        <v>0</v>
      </c>
      <c r="I63" s="38"/>
      <c r="J63" s="82">
        <f>J64</f>
        <v>0</v>
      </c>
      <c r="K63" s="38"/>
    </row>
    <row r="64" spans="1:11" ht="24" hidden="1">
      <c r="A64" s="36" t="s">
        <v>64</v>
      </c>
      <c r="B64" s="6">
        <v>850</v>
      </c>
      <c r="C64" s="7" t="s">
        <v>5</v>
      </c>
      <c r="D64" s="7" t="s">
        <v>31</v>
      </c>
      <c r="E64" s="7" t="s">
        <v>70</v>
      </c>
      <c r="F64" s="7" t="s">
        <v>35</v>
      </c>
      <c r="G64" s="7"/>
      <c r="H64" s="82">
        <f>H65</f>
        <v>0</v>
      </c>
      <c r="I64" s="38"/>
      <c r="J64" s="82">
        <f>J65</f>
        <v>0</v>
      </c>
      <c r="K64" s="38"/>
    </row>
    <row r="65" spans="1:11" ht="12.75" hidden="1">
      <c r="A65" s="45" t="s">
        <v>102</v>
      </c>
      <c r="B65" s="6">
        <v>850</v>
      </c>
      <c r="C65" s="7" t="s">
        <v>5</v>
      </c>
      <c r="D65" s="7" t="s">
        <v>31</v>
      </c>
      <c r="E65" s="7" t="s">
        <v>70</v>
      </c>
      <c r="F65" s="7" t="s">
        <v>35</v>
      </c>
      <c r="G65" s="7" t="s">
        <v>115</v>
      </c>
      <c r="H65" s="82"/>
      <c r="I65" s="38"/>
      <c r="J65" s="82"/>
      <c r="K65" s="38"/>
    </row>
    <row r="66" spans="1:11" ht="12.75">
      <c r="A66" s="52" t="s">
        <v>83</v>
      </c>
      <c r="B66" s="9">
        <v>850</v>
      </c>
      <c r="C66" s="10" t="s">
        <v>6</v>
      </c>
      <c r="D66" s="10" t="s">
        <v>2</v>
      </c>
      <c r="E66" s="10"/>
      <c r="F66" s="10"/>
      <c r="G66" s="10"/>
      <c r="H66" s="42">
        <f>H67</f>
        <v>73.5</v>
      </c>
      <c r="I66" s="42">
        <f>I67</f>
        <v>73.5</v>
      </c>
      <c r="J66" s="42">
        <f>J67</f>
        <v>71.1</v>
      </c>
      <c r="K66" s="42">
        <f>K67</f>
        <v>71.1</v>
      </c>
    </row>
    <row r="67" spans="1:11" ht="12.75">
      <c r="A67" s="46" t="s">
        <v>84</v>
      </c>
      <c r="B67" s="6">
        <v>850</v>
      </c>
      <c r="C67" s="7" t="s">
        <v>6</v>
      </c>
      <c r="D67" s="7" t="s">
        <v>10</v>
      </c>
      <c r="E67" s="7"/>
      <c r="F67" s="7"/>
      <c r="G67" s="7"/>
      <c r="H67" s="82">
        <f>H68+H72+H75+H77</f>
        <v>73.5</v>
      </c>
      <c r="I67" s="82">
        <f>I68+I72+I75+I77</f>
        <v>73.5</v>
      </c>
      <c r="J67" s="82">
        <v>71.1</v>
      </c>
      <c r="K67" s="82">
        <f>K68+K72+K75+K77</f>
        <v>71.1</v>
      </c>
    </row>
    <row r="68" spans="1:11" ht="24">
      <c r="A68" s="36" t="s">
        <v>59</v>
      </c>
      <c r="B68" s="6">
        <v>850</v>
      </c>
      <c r="C68" s="7" t="s">
        <v>6</v>
      </c>
      <c r="D68" s="7" t="s">
        <v>10</v>
      </c>
      <c r="E68" s="7" t="s">
        <v>85</v>
      </c>
      <c r="F68" s="7" t="s">
        <v>38</v>
      </c>
      <c r="G68" s="7"/>
      <c r="H68" s="82">
        <f>H69</f>
        <v>54.684</v>
      </c>
      <c r="I68" s="82">
        <f>I69</f>
        <v>54.684</v>
      </c>
      <c r="J68" s="82">
        <f>J69</f>
        <v>54.684</v>
      </c>
      <c r="K68" s="82">
        <f>K69</f>
        <v>54.684</v>
      </c>
    </row>
    <row r="69" spans="1:11" ht="12.75">
      <c r="A69" s="45" t="s">
        <v>96</v>
      </c>
      <c r="B69" s="64">
        <v>850</v>
      </c>
      <c r="C69" s="7" t="s">
        <v>6</v>
      </c>
      <c r="D69" s="7" t="s">
        <v>10</v>
      </c>
      <c r="E69" s="64" t="s">
        <v>85</v>
      </c>
      <c r="F69" s="64">
        <v>121</v>
      </c>
      <c r="G69" s="64">
        <v>210</v>
      </c>
      <c r="H69" s="82">
        <f>H70+H71+H73</f>
        <v>54.684</v>
      </c>
      <c r="I69" s="82">
        <f>I70+I71+I73</f>
        <v>54.684</v>
      </c>
      <c r="J69" s="82">
        <f>J70+J71+J73</f>
        <v>54.684</v>
      </c>
      <c r="K69" s="82">
        <f>K70+K71+K73</f>
        <v>54.684</v>
      </c>
    </row>
    <row r="70" spans="1:11" ht="12.75">
      <c r="A70" s="45" t="s">
        <v>97</v>
      </c>
      <c r="B70" s="65">
        <v>850</v>
      </c>
      <c r="C70" s="7" t="s">
        <v>6</v>
      </c>
      <c r="D70" s="7" t="s">
        <v>10</v>
      </c>
      <c r="E70" s="65" t="s">
        <v>85</v>
      </c>
      <c r="F70" s="65">
        <v>121</v>
      </c>
      <c r="G70" s="65">
        <v>211</v>
      </c>
      <c r="H70" s="82">
        <v>42</v>
      </c>
      <c r="I70" s="93">
        <v>42</v>
      </c>
      <c r="J70" s="82">
        <v>42</v>
      </c>
      <c r="K70" s="93">
        <v>42</v>
      </c>
    </row>
    <row r="71" spans="1:11" ht="12.75">
      <c r="A71" s="45" t="s">
        <v>98</v>
      </c>
      <c r="B71" s="65">
        <v>850</v>
      </c>
      <c r="C71" s="7" t="s">
        <v>6</v>
      </c>
      <c r="D71" s="7" t="s">
        <v>10</v>
      </c>
      <c r="E71" s="65" t="s">
        <v>85</v>
      </c>
      <c r="F71" s="65">
        <v>121</v>
      </c>
      <c r="G71" s="65">
        <v>213</v>
      </c>
      <c r="H71" s="82">
        <v>12.684</v>
      </c>
      <c r="I71" s="93">
        <v>12.684</v>
      </c>
      <c r="J71" s="82">
        <v>12.684</v>
      </c>
      <c r="K71" s="93">
        <v>12.684</v>
      </c>
    </row>
    <row r="72" spans="1:11" ht="24">
      <c r="A72" s="36" t="s">
        <v>63</v>
      </c>
      <c r="B72" s="6">
        <v>850</v>
      </c>
      <c r="C72" s="7" t="s">
        <v>6</v>
      </c>
      <c r="D72" s="7" t="s">
        <v>10</v>
      </c>
      <c r="E72" s="7" t="s">
        <v>85</v>
      </c>
      <c r="F72" s="7" t="s">
        <v>39</v>
      </c>
      <c r="G72" s="7"/>
      <c r="H72" s="82">
        <f>H73</f>
        <v>0</v>
      </c>
      <c r="I72" s="82">
        <f>I73</f>
        <v>0</v>
      </c>
      <c r="J72" s="82">
        <f>J73</f>
        <v>0</v>
      </c>
      <c r="K72" s="82">
        <f>K73</f>
        <v>0</v>
      </c>
    </row>
    <row r="73" spans="1:11" ht="12.75" hidden="1">
      <c r="A73" s="45" t="s">
        <v>99</v>
      </c>
      <c r="B73" s="65">
        <v>850</v>
      </c>
      <c r="C73" s="7" t="s">
        <v>6</v>
      </c>
      <c r="D73" s="7" t="s">
        <v>10</v>
      </c>
      <c r="E73" s="7" t="s">
        <v>85</v>
      </c>
      <c r="F73" s="65">
        <v>122</v>
      </c>
      <c r="G73" s="65">
        <v>212</v>
      </c>
      <c r="H73" s="82"/>
      <c r="I73" s="93"/>
      <c r="J73" s="82"/>
      <c r="K73" s="93"/>
    </row>
    <row r="74" spans="1:11" ht="12.75">
      <c r="A74" s="45" t="s">
        <v>107</v>
      </c>
      <c r="B74" s="64">
        <v>850</v>
      </c>
      <c r="C74" s="10" t="s">
        <v>6</v>
      </c>
      <c r="D74" s="10" t="s">
        <v>10</v>
      </c>
      <c r="E74" s="10" t="s">
        <v>85</v>
      </c>
      <c r="F74" s="70" t="s">
        <v>3</v>
      </c>
      <c r="G74" s="64">
        <v>220</v>
      </c>
      <c r="H74" s="42">
        <f>H76+H78+H79+H80+H81+H82</f>
        <v>11</v>
      </c>
      <c r="I74" s="42">
        <f>I76+I78+I79+I80+I81+I82</f>
        <v>11</v>
      </c>
      <c r="J74" s="42">
        <v>11</v>
      </c>
      <c r="K74" s="42">
        <f>K76+K78+K79+K80+K81+K82</f>
        <v>11</v>
      </c>
    </row>
    <row r="75" spans="1:11" ht="24">
      <c r="A75" s="36" t="s">
        <v>42</v>
      </c>
      <c r="B75" s="6">
        <v>850</v>
      </c>
      <c r="C75" s="7" t="s">
        <v>6</v>
      </c>
      <c r="D75" s="7" t="s">
        <v>10</v>
      </c>
      <c r="E75" s="7" t="s">
        <v>85</v>
      </c>
      <c r="F75" s="7" t="s">
        <v>40</v>
      </c>
      <c r="G75" s="7"/>
      <c r="H75" s="82">
        <f>H76</f>
        <v>5</v>
      </c>
      <c r="I75" s="82">
        <v>5</v>
      </c>
      <c r="J75" s="82">
        <f>J76</f>
        <v>5</v>
      </c>
      <c r="K75" s="82">
        <v>5</v>
      </c>
    </row>
    <row r="76" spans="1:11" ht="12.75">
      <c r="A76" s="45" t="s">
        <v>101</v>
      </c>
      <c r="B76" s="65">
        <v>850</v>
      </c>
      <c r="C76" s="7" t="s">
        <v>6</v>
      </c>
      <c r="D76" s="7" t="s">
        <v>10</v>
      </c>
      <c r="E76" s="65" t="s">
        <v>85</v>
      </c>
      <c r="F76" s="65">
        <v>242</v>
      </c>
      <c r="G76" s="65">
        <v>221</v>
      </c>
      <c r="H76" s="82">
        <v>5</v>
      </c>
      <c r="I76" s="93">
        <v>5</v>
      </c>
      <c r="J76" s="82">
        <v>5</v>
      </c>
      <c r="K76" s="93">
        <v>5</v>
      </c>
    </row>
    <row r="77" spans="1:11" ht="24">
      <c r="A77" s="36" t="s">
        <v>64</v>
      </c>
      <c r="B77" s="6">
        <v>850</v>
      </c>
      <c r="C77" s="7" t="s">
        <v>6</v>
      </c>
      <c r="D77" s="7" t="s">
        <v>10</v>
      </c>
      <c r="E77" s="7" t="s">
        <v>85</v>
      </c>
      <c r="F77" s="7" t="s">
        <v>35</v>
      </c>
      <c r="G77" s="7"/>
      <c r="H77" s="82">
        <f>H78+H79+H80+H81+H82+H83</f>
        <v>13.815999999999999</v>
      </c>
      <c r="I77" s="82">
        <v>13.816</v>
      </c>
      <c r="J77" s="82">
        <f>J78+J79+J80+J81+J82+J83</f>
        <v>11.416</v>
      </c>
      <c r="K77" s="82">
        <f>K78+K79+K80+K81+K82+K83</f>
        <v>11.416</v>
      </c>
    </row>
    <row r="78" spans="1:11" ht="12.75">
      <c r="A78" s="45" t="s">
        <v>103</v>
      </c>
      <c r="B78" s="65">
        <v>850</v>
      </c>
      <c r="C78" s="7" t="s">
        <v>6</v>
      </c>
      <c r="D78" s="7" t="s">
        <v>10</v>
      </c>
      <c r="E78" s="7" t="s">
        <v>85</v>
      </c>
      <c r="F78" s="65">
        <v>244</v>
      </c>
      <c r="G78" s="65">
        <v>222</v>
      </c>
      <c r="H78" s="82">
        <v>3</v>
      </c>
      <c r="I78" s="93">
        <v>3</v>
      </c>
      <c r="J78" s="82">
        <v>3</v>
      </c>
      <c r="K78" s="93">
        <v>3</v>
      </c>
    </row>
    <row r="79" spans="1:11" ht="12" customHeight="1">
      <c r="A79" s="45" t="s">
        <v>104</v>
      </c>
      <c r="B79" s="65">
        <v>850</v>
      </c>
      <c r="C79" s="7" t="s">
        <v>6</v>
      </c>
      <c r="D79" s="7" t="s">
        <v>10</v>
      </c>
      <c r="E79" s="7" t="s">
        <v>85</v>
      </c>
      <c r="F79" s="65">
        <v>244</v>
      </c>
      <c r="G79" s="65">
        <v>223</v>
      </c>
      <c r="H79" s="82">
        <v>3</v>
      </c>
      <c r="I79" s="93">
        <v>3</v>
      </c>
      <c r="J79" s="82">
        <v>3</v>
      </c>
      <c r="K79" s="93">
        <v>3</v>
      </c>
    </row>
    <row r="80" spans="1:11" ht="1.5" customHeight="1" hidden="1">
      <c r="A80" s="45" t="s">
        <v>105</v>
      </c>
      <c r="B80" s="65">
        <v>850</v>
      </c>
      <c r="C80" s="7" t="s">
        <v>6</v>
      </c>
      <c r="D80" s="7" t="s">
        <v>10</v>
      </c>
      <c r="E80" s="7" t="s">
        <v>85</v>
      </c>
      <c r="F80" s="65">
        <v>244</v>
      </c>
      <c r="G80" s="65">
        <v>224</v>
      </c>
      <c r="H80" s="82"/>
      <c r="I80" s="93"/>
      <c r="J80" s="82"/>
      <c r="K80" s="93"/>
    </row>
    <row r="81" spans="1:11" ht="12.75" hidden="1">
      <c r="A81" s="45" t="s">
        <v>106</v>
      </c>
      <c r="B81" s="65">
        <v>850</v>
      </c>
      <c r="C81" s="7" t="s">
        <v>6</v>
      </c>
      <c r="D81" s="7" t="s">
        <v>10</v>
      </c>
      <c r="E81" s="7" t="s">
        <v>85</v>
      </c>
      <c r="F81" s="65">
        <v>244</v>
      </c>
      <c r="G81" s="65">
        <v>225</v>
      </c>
      <c r="H81" s="82"/>
      <c r="I81" s="93"/>
      <c r="J81" s="82"/>
      <c r="K81" s="93"/>
    </row>
    <row r="82" spans="1:11" ht="12.75" hidden="1">
      <c r="A82" s="45" t="s">
        <v>102</v>
      </c>
      <c r="B82" s="65">
        <v>850</v>
      </c>
      <c r="C82" s="7" t="s">
        <v>6</v>
      </c>
      <c r="D82" s="7" t="s">
        <v>10</v>
      </c>
      <c r="E82" s="7" t="s">
        <v>85</v>
      </c>
      <c r="F82" s="65">
        <v>244</v>
      </c>
      <c r="G82" s="65">
        <v>226</v>
      </c>
      <c r="H82" s="82"/>
      <c r="I82" s="93"/>
      <c r="J82" s="82"/>
      <c r="K82" s="93"/>
    </row>
    <row r="83" spans="1:11" ht="12.75">
      <c r="A83" s="45" t="s">
        <v>108</v>
      </c>
      <c r="B83" s="64">
        <v>850</v>
      </c>
      <c r="C83" s="7" t="s">
        <v>6</v>
      </c>
      <c r="D83" s="7" t="s">
        <v>10</v>
      </c>
      <c r="E83" s="7" t="s">
        <v>85</v>
      </c>
      <c r="F83" s="64">
        <v>244</v>
      </c>
      <c r="G83" s="64">
        <v>300</v>
      </c>
      <c r="H83" s="82">
        <f>H84+H85</f>
        <v>7.816</v>
      </c>
      <c r="I83" s="82">
        <v>7.816</v>
      </c>
      <c r="J83" s="82">
        <f>J84+J85</f>
        <v>5.416</v>
      </c>
      <c r="K83" s="82">
        <f>K84+K85</f>
        <v>5.416</v>
      </c>
    </row>
    <row r="84" spans="1:11" ht="12.75">
      <c r="A84" s="45" t="s">
        <v>109</v>
      </c>
      <c r="B84" s="65">
        <v>850</v>
      </c>
      <c r="C84" s="7" t="s">
        <v>6</v>
      </c>
      <c r="D84" s="7" t="s">
        <v>10</v>
      </c>
      <c r="E84" s="7" t="s">
        <v>85</v>
      </c>
      <c r="F84" s="65">
        <v>244</v>
      </c>
      <c r="G84" s="65">
        <v>310</v>
      </c>
      <c r="H84" s="82">
        <v>3</v>
      </c>
      <c r="I84" s="93">
        <v>3</v>
      </c>
      <c r="J84" s="82">
        <v>3</v>
      </c>
      <c r="K84" s="93">
        <v>3</v>
      </c>
    </row>
    <row r="85" spans="1:11" ht="12.75">
      <c r="A85" s="45" t="s">
        <v>110</v>
      </c>
      <c r="B85" s="65">
        <v>850</v>
      </c>
      <c r="C85" s="7" t="s">
        <v>6</v>
      </c>
      <c r="D85" s="7" t="s">
        <v>10</v>
      </c>
      <c r="E85" s="7" t="s">
        <v>85</v>
      </c>
      <c r="F85" s="65">
        <v>244</v>
      </c>
      <c r="G85" s="65">
        <v>340</v>
      </c>
      <c r="H85" s="82">
        <v>4.816</v>
      </c>
      <c r="I85" s="93">
        <v>4.816</v>
      </c>
      <c r="J85" s="82">
        <v>2.416</v>
      </c>
      <c r="K85" s="93">
        <v>2.416</v>
      </c>
    </row>
    <row r="86" spans="1:11" ht="18" customHeight="1" hidden="1">
      <c r="A86" s="43" t="s">
        <v>51</v>
      </c>
      <c r="B86" s="6">
        <v>850</v>
      </c>
      <c r="C86" s="10" t="s">
        <v>10</v>
      </c>
      <c r="D86" s="10" t="s">
        <v>2</v>
      </c>
      <c r="E86" s="10"/>
      <c r="F86" s="10"/>
      <c r="G86" s="10"/>
      <c r="H86" s="42">
        <f>H87</f>
        <v>0</v>
      </c>
      <c r="I86" s="38"/>
      <c r="J86" s="42">
        <f>J87</f>
        <v>0</v>
      </c>
      <c r="K86" s="38"/>
    </row>
    <row r="87" spans="1:11" ht="24" hidden="1">
      <c r="A87" s="44" t="s">
        <v>52</v>
      </c>
      <c r="B87" s="6">
        <v>850</v>
      </c>
      <c r="C87" s="7" t="s">
        <v>10</v>
      </c>
      <c r="D87" s="7" t="s">
        <v>11</v>
      </c>
      <c r="E87" s="7"/>
      <c r="F87" s="7"/>
      <c r="G87" s="7"/>
      <c r="H87" s="82">
        <f>H88</f>
        <v>0</v>
      </c>
      <c r="I87" s="38"/>
      <c r="J87" s="82">
        <f>J88</f>
        <v>0</v>
      </c>
      <c r="K87" s="38"/>
    </row>
    <row r="88" spans="1:11" ht="24" hidden="1">
      <c r="A88" s="44" t="s">
        <v>87</v>
      </c>
      <c r="B88" s="6">
        <v>850</v>
      </c>
      <c r="C88" s="7" t="s">
        <v>10</v>
      </c>
      <c r="D88" s="7" t="s">
        <v>11</v>
      </c>
      <c r="E88" s="7" t="s">
        <v>86</v>
      </c>
      <c r="F88" s="7"/>
      <c r="G88" s="7"/>
      <c r="H88" s="82">
        <f>H89</f>
        <v>0</v>
      </c>
      <c r="I88" s="38"/>
      <c r="J88" s="82">
        <f>J89</f>
        <v>0</v>
      </c>
      <c r="K88" s="38"/>
    </row>
    <row r="89" spans="1:11" ht="24" hidden="1">
      <c r="A89" s="36" t="s">
        <v>64</v>
      </c>
      <c r="B89" s="6">
        <v>850</v>
      </c>
      <c r="C89" s="7" t="s">
        <v>10</v>
      </c>
      <c r="D89" s="7" t="s">
        <v>11</v>
      </c>
      <c r="E89" s="7" t="s">
        <v>86</v>
      </c>
      <c r="F89" s="7" t="s">
        <v>35</v>
      </c>
      <c r="G89" s="7"/>
      <c r="H89" s="82">
        <f>H91+H92</f>
        <v>0</v>
      </c>
      <c r="I89" s="38"/>
      <c r="J89" s="82">
        <f>J91+J92</f>
        <v>0</v>
      </c>
      <c r="K89" s="38"/>
    </row>
    <row r="90" spans="1:11" ht="12.75" hidden="1">
      <c r="A90" s="45" t="s">
        <v>107</v>
      </c>
      <c r="B90" s="6">
        <v>850</v>
      </c>
      <c r="C90" s="7" t="s">
        <v>10</v>
      </c>
      <c r="D90" s="7" t="s">
        <v>11</v>
      </c>
      <c r="E90" s="7" t="s">
        <v>86</v>
      </c>
      <c r="F90" s="7" t="s">
        <v>35</v>
      </c>
      <c r="G90" s="7" t="s">
        <v>131</v>
      </c>
      <c r="H90" s="82">
        <f>H91+H92</f>
        <v>0</v>
      </c>
      <c r="I90" s="32"/>
      <c r="J90" s="82">
        <f>J91+J92</f>
        <v>0</v>
      </c>
      <c r="K90" s="38"/>
    </row>
    <row r="91" spans="1:11" ht="12.75" hidden="1">
      <c r="A91" s="45" t="s">
        <v>106</v>
      </c>
      <c r="B91" s="65">
        <v>850</v>
      </c>
      <c r="C91" s="7" t="s">
        <v>10</v>
      </c>
      <c r="D91" s="7" t="s">
        <v>11</v>
      </c>
      <c r="E91" s="7" t="s">
        <v>86</v>
      </c>
      <c r="F91" s="65">
        <v>244</v>
      </c>
      <c r="G91" s="65">
        <v>225</v>
      </c>
      <c r="H91" s="82"/>
      <c r="I91" s="38"/>
      <c r="J91" s="82"/>
      <c r="K91" s="38"/>
    </row>
    <row r="92" spans="1:11" ht="12.75" hidden="1">
      <c r="A92" s="45" t="s">
        <v>102</v>
      </c>
      <c r="B92" s="65">
        <v>850</v>
      </c>
      <c r="C92" s="7" t="s">
        <v>10</v>
      </c>
      <c r="D92" s="7" t="s">
        <v>11</v>
      </c>
      <c r="E92" s="7" t="s">
        <v>86</v>
      </c>
      <c r="F92" s="65">
        <v>244</v>
      </c>
      <c r="G92" s="65">
        <v>226</v>
      </c>
      <c r="H92" s="82"/>
      <c r="I92" s="38"/>
      <c r="J92" s="82"/>
      <c r="K92" s="38"/>
    </row>
    <row r="93" spans="1:11" ht="12.75">
      <c r="A93" s="35" t="s">
        <v>50</v>
      </c>
      <c r="B93" s="6">
        <v>850</v>
      </c>
      <c r="C93" s="10" t="s">
        <v>15</v>
      </c>
      <c r="D93" s="13" t="s">
        <v>2</v>
      </c>
      <c r="E93" s="13"/>
      <c r="F93" s="13"/>
      <c r="G93" s="13"/>
      <c r="H93" s="91">
        <f>H94+H103</f>
        <v>2</v>
      </c>
      <c r="I93" s="49"/>
      <c r="J93" s="91">
        <f>J94+J103</f>
        <v>2</v>
      </c>
      <c r="K93" s="49"/>
    </row>
    <row r="94" spans="1:11" ht="12.75">
      <c r="A94" s="30" t="s">
        <v>91</v>
      </c>
      <c r="B94" s="6">
        <v>850</v>
      </c>
      <c r="C94" s="7" t="s">
        <v>15</v>
      </c>
      <c r="D94" s="8" t="s">
        <v>10</v>
      </c>
      <c r="E94" s="8"/>
      <c r="F94" s="8"/>
      <c r="G94" s="8"/>
      <c r="H94" s="87">
        <v>2</v>
      </c>
      <c r="I94" s="48"/>
      <c r="J94" s="87">
        <v>2</v>
      </c>
      <c r="K94" s="48"/>
    </row>
    <row r="95" spans="1:11" ht="24">
      <c r="A95" s="45" t="s">
        <v>94</v>
      </c>
      <c r="B95" s="6">
        <v>850</v>
      </c>
      <c r="C95" s="7" t="s">
        <v>15</v>
      </c>
      <c r="D95" s="7" t="s">
        <v>10</v>
      </c>
      <c r="E95" s="7" t="s">
        <v>93</v>
      </c>
      <c r="F95" s="7"/>
      <c r="G95" s="8"/>
      <c r="H95" s="87"/>
      <c r="I95" s="48"/>
      <c r="J95" s="87"/>
      <c r="K95" s="48"/>
    </row>
    <row r="96" spans="1:11" ht="22.5" customHeight="1">
      <c r="A96" s="15" t="s">
        <v>64</v>
      </c>
      <c r="B96" s="53">
        <v>850</v>
      </c>
      <c r="C96" s="57" t="s">
        <v>15</v>
      </c>
      <c r="D96" s="58" t="s">
        <v>10</v>
      </c>
      <c r="E96" s="58" t="s">
        <v>93</v>
      </c>
      <c r="F96" s="58" t="s">
        <v>35</v>
      </c>
      <c r="G96" s="8"/>
      <c r="H96" s="87"/>
      <c r="I96" s="48"/>
      <c r="J96" s="87"/>
      <c r="K96" s="48"/>
    </row>
    <row r="97" spans="1:11" ht="12.75">
      <c r="A97" s="45" t="s">
        <v>107</v>
      </c>
      <c r="B97" s="53">
        <v>850</v>
      </c>
      <c r="C97" s="57" t="s">
        <v>15</v>
      </c>
      <c r="D97" s="58" t="s">
        <v>10</v>
      </c>
      <c r="E97" s="58" t="s">
        <v>93</v>
      </c>
      <c r="F97" s="58" t="s">
        <v>35</v>
      </c>
      <c r="G97" s="8" t="s">
        <v>131</v>
      </c>
      <c r="H97" s="87">
        <f>H98+H99</f>
        <v>2</v>
      </c>
      <c r="I97" s="16"/>
      <c r="J97" s="87">
        <f>J98+J99</f>
        <v>2</v>
      </c>
      <c r="K97" s="48"/>
    </row>
    <row r="98" spans="1:11" ht="12.75">
      <c r="A98" s="45" t="s">
        <v>106</v>
      </c>
      <c r="B98" s="65">
        <v>850</v>
      </c>
      <c r="C98" s="7" t="s">
        <v>15</v>
      </c>
      <c r="D98" s="7" t="s">
        <v>10</v>
      </c>
      <c r="E98" s="7" t="s">
        <v>93</v>
      </c>
      <c r="F98" s="65">
        <v>244</v>
      </c>
      <c r="G98" s="65">
        <v>225</v>
      </c>
      <c r="H98" s="87">
        <v>2</v>
      </c>
      <c r="I98" s="48"/>
      <c r="J98" s="87">
        <v>2</v>
      </c>
      <c r="K98" s="48"/>
    </row>
    <row r="99" spans="1:11" ht="12" customHeight="1">
      <c r="A99" s="45" t="s">
        <v>102</v>
      </c>
      <c r="B99" s="65">
        <v>850</v>
      </c>
      <c r="C99" s="7" t="s">
        <v>15</v>
      </c>
      <c r="D99" s="7" t="s">
        <v>10</v>
      </c>
      <c r="E99" s="7" t="s">
        <v>93</v>
      </c>
      <c r="F99" s="65">
        <v>244</v>
      </c>
      <c r="G99" s="65">
        <v>226</v>
      </c>
      <c r="H99" s="87"/>
      <c r="I99" s="48"/>
      <c r="J99" s="87"/>
      <c r="K99" s="48"/>
    </row>
    <row r="100" spans="1:11" ht="12.75" hidden="1">
      <c r="A100" s="56" t="s">
        <v>92</v>
      </c>
      <c r="B100" s="53">
        <v>850</v>
      </c>
      <c r="C100" s="57" t="s">
        <v>15</v>
      </c>
      <c r="D100" s="58" t="s">
        <v>10</v>
      </c>
      <c r="E100" s="58" t="s">
        <v>90</v>
      </c>
      <c r="F100" s="58"/>
      <c r="G100" s="58"/>
      <c r="H100" s="88">
        <f>H101</f>
        <v>0</v>
      </c>
      <c r="I100" s="54"/>
      <c r="J100" s="88">
        <f>J101</f>
        <v>0</v>
      </c>
      <c r="K100" s="54"/>
    </row>
    <row r="101" spans="1:11" ht="24" hidden="1">
      <c r="A101" s="15" t="s">
        <v>64</v>
      </c>
      <c r="B101" s="53">
        <v>850</v>
      </c>
      <c r="C101" s="57" t="s">
        <v>15</v>
      </c>
      <c r="D101" s="58" t="s">
        <v>10</v>
      </c>
      <c r="E101" s="58" t="s">
        <v>90</v>
      </c>
      <c r="F101" s="58" t="s">
        <v>35</v>
      </c>
      <c r="G101" s="58"/>
      <c r="H101" s="88"/>
      <c r="I101" s="54"/>
      <c r="J101" s="88"/>
      <c r="K101" s="54"/>
    </row>
    <row r="102" spans="1:11" ht="12.75" hidden="1">
      <c r="A102" s="45" t="s">
        <v>107</v>
      </c>
      <c r="B102" s="53">
        <v>850</v>
      </c>
      <c r="C102" s="57" t="s">
        <v>15</v>
      </c>
      <c r="D102" s="58" t="s">
        <v>10</v>
      </c>
      <c r="E102" s="58" t="s">
        <v>90</v>
      </c>
      <c r="F102" s="58" t="s">
        <v>35</v>
      </c>
      <c r="G102" s="58" t="s">
        <v>131</v>
      </c>
      <c r="H102" s="88">
        <f>H103+H104</f>
        <v>0</v>
      </c>
      <c r="I102" s="73"/>
      <c r="J102" s="88">
        <f>J103+J104</f>
        <v>0</v>
      </c>
      <c r="K102" s="54"/>
    </row>
    <row r="103" spans="1:11" ht="12.75" hidden="1">
      <c r="A103" s="45" t="s">
        <v>106</v>
      </c>
      <c r="B103" s="65">
        <v>850</v>
      </c>
      <c r="C103" s="7" t="s">
        <v>15</v>
      </c>
      <c r="D103" s="7" t="s">
        <v>10</v>
      </c>
      <c r="E103" s="7" t="s">
        <v>90</v>
      </c>
      <c r="F103" s="65">
        <v>244</v>
      </c>
      <c r="G103" s="65">
        <v>225</v>
      </c>
      <c r="H103" s="88"/>
      <c r="I103" s="54"/>
      <c r="J103" s="88"/>
      <c r="K103" s="54"/>
    </row>
    <row r="104" spans="1:11" ht="12.75" hidden="1">
      <c r="A104" s="45" t="s">
        <v>102</v>
      </c>
      <c r="B104" s="65">
        <v>850</v>
      </c>
      <c r="C104" s="7" t="s">
        <v>15</v>
      </c>
      <c r="D104" s="7" t="s">
        <v>10</v>
      </c>
      <c r="E104" s="7" t="s">
        <v>90</v>
      </c>
      <c r="F104" s="65">
        <v>244</v>
      </c>
      <c r="G104" s="65">
        <v>226</v>
      </c>
      <c r="H104" s="88"/>
      <c r="I104" s="54"/>
      <c r="J104" s="88"/>
      <c r="K104" s="54"/>
    </row>
    <row r="105" spans="1:11" ht="12.75">
      <c r="A105" s="47" t="s">
        <v>53</v>
      </c>
      <c r="B105" s="6">
        <v>850</v>
      </c>
      <c r="C105" s="10" t="s">
        <v>17</v>
      </c>
      <c r="D105" s="10" t="s">
        <v>2</v>
      </c>
      <c r="E105" s="10"/>
      <c r="F105" s="10" t="s">
        <v>3</v>
      </c>
      <c r="G105" s="10"/>
      <c r="H105" s="91">
        <f>H106</f>
        <v>3</v>
      </c>
      <c r="I105" s="38"/>
      <c r="J105" s="91">
        <f>J106</f>
        <v>2</v>
      </c>
      <c r="K105" s="38"/>
    </row>
    <row r="106" spans="1:11" ht="12.75">
      <c r="A106" s="45" t="s">
        <v>54</v>
      </c>
      <c r="B106" s="6">
        <v>850</v>
      </c>
      <c r="C106" s="7" t="s">
        <v>17</v>
      </c>
      <c r="D106" s="7" t="s">
        <v>15</v>
      </c>
      <c r="E106" s="7"/>
      <c r="F106" s="7" t="s">
        <v>3</v>
      </c>
      <c r="G106" s="7"/>
      <c r="H106" s="87">
        <f>H107</f>
        <v>3</v>
      </c>
      <c r="I106" s="38"/>
      <c r="J106" s="87">
        <f>J107</f>
        <v>2</v>
      </c>
      <c r="K106" s="38"/>
    </row>
    <row r="107" spans="1:11" ht="24">
      <c r="A107" s="45" t="s">
        <v>94</v>
      </c>
      <c r="B107" s="6">
        <v>850</v>
      </c>
      <c r="C107" s="7" t="s">
        <v>17</v>
      </c>
      <c r="D107" s="7" t="s">
        <v>15</v>
      </c>
      <c r="E107" s="7" t="s">
        <v>93</v>
      </c>
      <c r="F107" s="7"/>
      <c r="G107" s="7"/>
      <c r="H107" s="87">
        <f>H108</f>
        <v>3</v>
      </c>
      <c r="I107" s="38"/>
      <c r="J107" s="87">
        <f>J108</f>
        <v>2</v>
      </c>
      <c r="K107" s="38"/>
    </row>
    <row r="108" spans="1:11" ht="24">
      <c r="A108" s="15" t="s">
        <v>64</v>
      </c>
      <c r="B108" s="53">
        <v>850</v>
      </c>
      <c r="C108" s="57" t="s">
        <v>17</v>
      </c>
      <c r="D108" s="58" t="s">
        <v>15</v>
      </c>
      <c r="E108" s="58" t="s">
        <v>93</v>
      </c>
      <c r="F108" s="58" t="s">
        <v>35</v>
      </c>
      <c r="G108" s="58"/>
      <c r="H108" s="88">
        <f>H109+H111</f>
        <v>3</v>
      </c>
      <c r="I108" s="73"/>
      <c r="J108" s="88">
        <f>J109+J111</f>
        <v>2</v>
      </c>
      <c r="K108" s="38"/>
    </row>
    <row r="109" spans="1:11" ht="12.75">
      <c r="A109" s="45" t="s">
        <v>107</v>
      </c>
      <c r="B109" s="53">
        <v>850</v>
      </c>
      <c r="C109" s="57" t="s">
        <v>17</v>
      </c>
      <c r="D109" s="58" t="s">
        <v>15</v>
      </c>
      <c r="E109" s="58" t="s">
        <v>93</v>
      </c>
      <c r="F109" s="58" t="s">
        <v>35</v>
      </c>
      <c r="G109" s="58" t="s">
        <v>131</v>
      </c>
      <c r="H109" s="88">
        <f>H110</f>
        <v>0</v>
      </c>
      <c r="I109" s="73"/>
      <c r="J109" s="88">
        <f>J110</f>
        <v>0</v>
      </c>
      <c r="K109" s="38"/>
    </row>
    <row r="110" spans="1:11" ht="12.75">
      <c r="A110" s="45" t="s">
        <v>102</v>
      </c>
      <c r="B110" s="65">
        <v>850</v>
      </c>
      <c r="C110" s="7" t="s">
        <v>17</v>
      </c>
      <c r="D110" s="7" t="s">
        <v>15</v>
      </c>
      <c r="E110" s="7" t="s">
        <v>93</v>
      </c>
      <c r="F110" s="65">
        <v>244</v>
      </c>
      <c r="G110" s="65">
        <v>226</v>
      </c>
      <c r="H110" s="88"/>
      <c r="I110" s="38"/>
      <c r="J110" s="88"/>
      <c r="K110" s="38"/>
    </row>
    <row r="111" spans="1:11" ht="12.75">
      <c r="A111" s="15" t="s">
        <v>112</v>
      </c>
      <c r="B111" s="53">
        <v>850</v>
      </c>
      <c r="C111" s="57" t="s">
        <v>17</v>
      </c>
      <c r="D111" s="58" t="s">
        <v>15</v>
      </c>
      <c r="E111" s="58" t="s">
        <v>93</v>
      </c>
      <c r="F111" s="58" t="s">
        <v>35</v>
      </c>
      <c r="G111" s="58" t="s">
        <v>111</v>
      </c>
      <c r="H111" s="88">
        <v>3</v>
      </c>
      <c r="I111" s="38"/>
      <c r="J111" s="88">
        <v>2</v>
      </c>
      <c r="K111" s="38"/>
    </row>
    <row r="112" spans="1:11" ht="14.25" customHeight="1">
      <c r="A112" s="14" t="s">
        <v>33</v>
      </c>
      <c r="B112" s="9">
        <v>850</v>
      </c>
      <c r="C112" s="13" t="s">
        <v>13</v>
      </c>
      <c r="D112" s="13" t="s">
        <v>2</v>
      </c>
      <c r="E112" s="13"/>
      <c r="F112" s="13"/>
      <c r="G112" s="13"/>
      <c r="H112" s="92">
        <f>H113</f>
        <v>65</v>
      </c>
      <c r="I112" s="74"/>
      <c r="J112" s="92">
        <f>J113</f>
        <v>65</v>
      </c>
      <c r="K112" s="74"/>
    </row>
    <row r="113" spans="1:11" ht="12.75">
      <c r="A113" s="15" t="s">
        <v>19</v>
      </c>
      <c r="B113" s="6">
        <v>850</v>
      </c>
      <c r="C113" s="8" t="s">
        <v>13</v>
      </c>
      <c r="D113" s="8" t="s">
        <v>5</v>
      </c>
      <c r="E113" s="8"/>
      <c r="F113" s="8"/>
      <c r="G113" s="8"/>
      <c r="H113" s="88">
        <f>H115</f>
        <v>65</v>
      </c>
      <c r="I113" s="54"/>
      <c r="J113" s="88">
        <f>J115</f>
        <v>65</v>
      </c>
      <c r="K113" s="54"/>
    </row>
    <row r="114" spans="1:11" ht="24">
      <c r="A114" s="15" t="s">
        <v>89</v>
      </c>
      <c r="B114" s="6">
        <v>850</v>
      </c>
      <c r="C114" s="8" t="s">
        <v>13</v>
      </c>
      <c r="D114" s="8" t="s">
        <v>5</v>
      </c>
      <c r="E114" s="8" t="s">
        <v>88</v>
      </c>
      <c r="F114" s="8"/>
      <c r="G114" s="8"/>
      <c r="H114" s="88">
        <f>H115</f>
        <v>65</v>
      </c>
      <c r="I114" s="54"/>
      <c r="J114" s="88">
        <f>J115</f>
        <v>65</v>
      </c>
      <c r="K114" s="54"/>
    </row>
    <row r="115" spans="1:11" ht="36">
      <c r="A115" s="15" t="s">
        <v>47</v>
      </c>
      <c r="B115" s="6">
        <v>850</v>
      </c>
      <c r="C115" s="8" t="s">
        <v>13</v>
      </c>
      <c r="D115" s="8" t="s">
        <v>5</v>
      </c>
      <c r="E115" s="8" t="s">
        <v>88</v>
      </c>
      <c r="F115" s="8" t="s">
        <v>46</v>
      </c>
      <c r="G115" s="8"/>
      <c r="H115" s="88">
        <f>H116</f>
        <v>65</v>
      </c>
      <c r="I115" s="54"/>
      <c r="J115" s="88">
        <f>J116</f>
        <v>65</v>
      </c>
      <c r="K115" s="54"/>
    </row>
    <row r="116" spans="1:11" ht="12.75">
      <c r="A116" s="67" t="s">
        <v>116</v>
      </c>
      <c r="B116" s="65">
        <v>850</v>
      </c>
      <c r="C116" s="8" t="s">
        <v>13</v>
      </c>
      <c r="D116" s="8" t="s">
        <v>5</v>
      </c>
      <c r="E116" s="68" t="s">
        <v>88</v>
      </c>
      <c r="F116" s="68">
        <v>611</v>
      </c>
      <c r="G116" s="68">
        <v>240</v>
      </c>
      <c r="H116" s="88">
        <f>H117</f>
        <v>65</v>
      </c>
      <c r="I116" s="54"/>
      <c r="J116" s="88">
        <f>J117</f>
        <v>65</v>
      </c>
      <c r="K116" s="54"/>
    </row>
    <row r="117" spans="1:11" ht="23.25" customHeight="1">
      <c r="A117" s="45" t="s">
        <v>117</v>
      </c>
      <c r="B117" s="65">
        <v>850</v>
      </c>
      <c r="C117" s="8" t="s">
        <v>13</v>
      </c>
      <c r="D117" s="8" t="s">
        <v>5</v>
      </c>
      <c r="E117" s="68" t="s">
        <v>88</v>
      </c>
      <c r="F117" s="68">
        <v>611</v>
      </c>
      <c r="G117" s="68">
        <v>241</v>
      </c>
      <c r="H117" s="88">
        <v>65</v>
      </c>
      <c r="I117" s="54"/>
      <c r="J117" s="88">
        <v>65</v>
      </c>
      <c r="K117" s="54"/>
    </row>
    <row r="118" spans="1:11" ht="1.5" customHeight="1" hidden="1">
      <c r="A118" s="14" t="s">
        <v>30</v>
      </c>
      <c r="B118" s="6">
        <v>850</v>
      </c>
      <c r="C118" s="10" t="s">
        <v>16</v>
      </c>
      <c r="D118" s="13" t="s">
        <v>2</v>
      </c>
      <c r="E118" s="13"/>
      <c r="F118" s="13"/>
      <c r="G118" s="13"/>
      <c r="H118" s="91">
        <f>SUM(H119)</f>
        <v>0</v>
      </c>
      <c r="I118" s="38"/>
      <c r="J118" s="91">
        <f>SUM(J119)</f>
        <v>0</v>
      </c>
      <c r="K118" s="38"/>
    </row>
    <row r="119" spans="1:11" ht="12.75" hidden="1">
      <c r="A119" s="15" t="s">
        <v>18</v>
      </c>
      <c r="B119" s="6">
        <v>850</v>
      </c>
      <c r="C119" s="7" t="s">
        <v>16</v>
      </c>
      <c r="D119" s="8" t="s">
        <v>5</v>
      </c>
      <c r="E119" s="8"/>
      <c r="F119" s="8"/>
      <c r="G119" s="8"/>
      <c r="H119" s="88">
        <f>H120</f>
        <v>0</v>
      </c>
      <c r="I119" s="38"/>
      <c r="J119" s="88">
        <f>J120</f>
        <v>0</v>
      </c>
      <c r="K119" s="38"/>
    </row>
    <row r="120" spans="1:11" ht="12.75" hidden="1">
      <c r="A120" s="15" t="s">
        <v>25</v>
      </c>
      <c r="B120" s="6">
        <v>850</v>
      </c>
      <c r="C120" s="7" t="s">
        <v>16</v>
      </c>
      <c r="D120" s="7" t="s">
        <v>5</v>
      </c>
      <c r="E120" s="7" t="s">
        <v>76</v>
      </c>
      <c r="F120" s="7"/>
      <c r="G120" s="7"/>
      <c r="H120" s="87">
        <f>H121</f>
        <v>0</v>
      </c>
      <c r="I120" s="38"/>
      <c r="J120" s="87">
        <f>J121</f>
        <v>0</v>
      </c>
      <c r="K120" s="38"/>
    </row>
    <row r="121" spans="1:11" ht="12.75" hidden="1">
      <c r="A121" s="15" t="s">
        <v>77</v>
      </c>
      <c r="B121" s="6">
        <v>850</v>
      </c>
      <c r="C121" s="7" t="s">
        <v>16</v>
      </c>
      <c r="D121" s="7" t="s">
        <v>5</v>
      </c>
      <c r="E121" s="7" t="s">
        <v>78</v>
      </c>
      <c r="F121" s="7"/>
      <c r="G121" s="7"/>
      <c r="H121" s="87">
        <f>H122</f>
        <v>0</v>
      </c>
      <c r="I121" s="38"/>
      <c r="J121" s="87">
        <f>J122</f>
        <v>0</v>
      </c>
      <c r="K121" s="38"/>
    </row>
    <row r="122" spans="1:11" ht="24" hidden="1">
      <c r="A122" s="15" t="s">
        <v>79</v>
      </c>
      <c r="B122" s="6">
        <v>850</v>
      </c>
      <c r="C122" s="7" t="s">
        <v>16</v>
      </c>
      <c r="D122" s="7" t="s">
        <v>5</v>
      </c>
      <c r="E122" s="7" t="s">
        <v>78</v>
      </c>
      <c r="F122" s="7" t="s">
        <v>80</v>
      </c>
      <c r="G122" s="7"/>
      <c r="H122" s="87">
        <f>H123</f>
        <v>0</v>
      </c>
      <c r="I122" s="38"/>
      <c r="J122" s="87">
        <f>J123</f>
        <v>0</v>
      </c>
      <c r="K122" s="38"/>
    </row>
    <row r="123" spans="1:11" ht="18.75" customHeight="1" hidden="1">
      <c r="A123" s="15" t="s">
        <v>120</v>
      </c>
      <c r="B123" s="6">
        <v>850</v>
      </c>
      <c r="C123" s="7" t="s">
        <v>16</v>
      </c>
      <c r="D123" s="7" t="s">
        <v>5</v>
      </c>
      <c r="E123" s="7" t="s">
        <v>78</v>
      </c>
      <c r="F123" s="7" t="s">
        <v>80</v>
      </c>
      <c r="G123" s="7" t="s">
        <v>121</v>
      </c>
      <c r="H123" s="87">
        <f>H124</f>
        <v>0</v>
      </c>
      <c r="I123" s="38"/>
      <c r="J123" s="87">
        <f>J124</f>
        <v>0</v>
      </c>
      <c r="K123" s="38"/>
    </row>
    <row r="124" spans="1:11" ht="24" hidden="1">
      <c r="A124" s="36" t="s">
        <v>119</v>
      </c>
      <c r="B124" s="6">
        <v>850</v>
      </c>
      <c r="C124" s="7" t="s">
        <v>16</v>
      </c>
      <c r="D124" s="7" t="s">
        <v>5</v>
      </c>
      <c r="E124" s="7" t="s">
        <v>78</v>
      </c>
      <c r="F124" s="7" t="s">
        <v>80</v>
      </c>
      <c r="G124" s="7" t="s">
        <v>118</v>
      </c>
      <c r="H124" s="87"/>
      <c r="I124" s="38"/>
      <c r="J124" s="87"/>
      <c r="K124" s="38"/>
    </row>
    <row r="125" spans="1:11" ht="12.75" hidden="1">
      <c r="A125" s="34" t="s">
        <v>32</v>
      </c>
      <c r="B125" s="6">
        <v>850</v>
      </c>
      <c r="C125" s="10" t="s">
        <v>14</v>
      </c>
      <c r="D125" s="10" t="s">
        <v>2</v>
      </c>
      <c r="E125" s="10"/>
      <c r="F125" s="10"/>
      <c r="G125" s="10"/>
      <c r="H125" s="42">
        <f>H126</f>
        <v>0</v>
      </c>
      <c r="I125" s="38"/>
      <c r="J125" s="42">
        <f>J126</f>
        <v>0</v>
      </c>
      <c r="K125" s="38"/>
    </row>
    <row r="126" spans="1:11" ht="12.75" hidden="1">
      <c r="A126" s="33" t="s">
        <v>34</v>
      </c>
      <c r="B126" s="6">
        <v>850</v>
      </c>
      <c r="C126" s="7" t="s">
        <v>14</v>
      </c>
      <c r="D126" s="8" t="s">
        <v>6</v>
      </c>
      <c r="E126" s="8"/>
      <c r="F126" s="8"/>
      <c r="G126" s="8"/>
      <c r="H126" s="87">
        <f>H127</f>
        <v>0</v>
      </c>
      <c r="I126" s="40"/>
      <c r="J126" s="87">
        <f>J127</f>
        <v>0</v>
      </c>
      <c r="K126" s="40"/>
    </row>
    <row r="127" spans="1:11" ht="24" hidden="1">
      <c r="A127" s="15" t="s">
        <v>74</v>
      </c>
      <c r="B127" s="6">
        <v>850</v>
      </c>
      <c r="C127" s="7" t="s">
        <v>14</v>
      </c>
      <c r="D127" s="8" t="s">
        <v>6</v>
      </c>
      <c r="E127" s="8" t="s">
        <v>75</v>
      </c>
      <c r="F127" s="8"/>
      <c r="G127" s="8"/>
      <c r="H127" s="87">
        <f>H128</f>
        <v>0</v>
      </c>
      <c r="I127" s="38"/>
      <c r="J127" s="87">
        <f>J128</f>
        <v>0</v>
      </c>
      <c r="K127" s="38"/>
    </row>
    <row r="128" spans="1:11" ht="24" hidden="1">
      <c r="A128" s="61" t="s">
        <v>64</v>
      </c>
      <c r="B128" s="53">
        <v>850</v>
      </c>
      <c r="C128" s="57" t="s">
        <v>14</v>
      </c>
      <c r="D128" s="58" t="s">
        <v>6</v>
      </c>
      <c r="E128" s="58" t="s">
        <v>75</v>
      </c>
      <c r="F128" s="58" t="s">
        <v>35</v>
      </c>
      <c r="G128" s="58"/>
      <c r="H128" s="88">
        <f>H129</f>
        <v>0</v>
      </c>
      <c r="I128" s="38"/>
      <c r="J128" s="88">
        <f>J129</f>
        <v>0</v>
      </c>
      <c r="K128" s="38"/>
    </row>
    <row r="129" spans="1:11" ht="12.75" hidden="1">
      <c r="A129" s="61" t="s">
        <v>112</v>
      </c>
      <c r="B129" s="53">
        <v>850</v>
      </c>
      <c r="C129" s="57" t="s">
        <v>14</v>
      </c>
      <c r="D129" s="58" t="s">
        <v>6</v>
      </c>
      <c r="E129" s="58" t="s">
        <v>75</v>
      </c>
      <c r="F129" s="58" t="s">
        <v>35</v>
      </c>
      <c r="G129" s="58" t="s">
        <v>111</v>
      </c>
      <c r="H129" s="88"/>
      <c r="I129" s="38"/>
      <c r="J129" s="88"/>
      <c r="K129" s="38"/>
    </row>
    <row r="130" spans="1:11" ht="12.75">
      <c r="A130" s="76" t="s">
        <v>123</v>
      </c>
      <c r="B130" s="77">
        <v>999</v>
      </c>
      <c r="C130" s="78" t="s">
        <v>124</v>
      </c>
      <c r="D130" s="79" t="s">
        <v>124</v>
      </c>
      <c r="E130" s="79" t="s">
        <v>125</v>
      </c>
      <c r="F130" s="79" t="s">
        <v>126</v>
      </c>
      <c r="G130" s="58"/>
      <c r="H130" s="88">
        <v>27.6</v>
      </c>
      <c r="I130" s="38"/>
      <c r="J130" s="88">
        <v>54.9</v>
      </c>
      <c r="K130" s="38"/>
    </row>
    <row r="131" spans="1:11" ht="12.75">
      <c r="A131" s="159" t="s">
        <v>122</v>
      </c>
      <c r="B131" s="160"/>
      <c r="C131" s="160"/>
      <c r="D131" s="160"/>
      <c r="E131" s="160"/>
      <c r="F131" s="160"/>
      <c r="G131" s="161"/>
      <c r="H131" s="89">
        <f>SUM(H12+H130)</f>
        <v>1178.5</v>
      </c>
      <c r="I131" s="75">
        <f>I12</f>
        <v>73.5</v>
      </c>
      <c r="J131" s="89">
        <f>SUM(J12+J130)</f>
        <v>1167.6000000000001</v>
      </c>
      <c r="K131" s="75">
        <f>K12</f>
        <v>71.1</v>
      </c>
    </row>
  </sheetData>
  <sheetProtection/>
  <mergeCells count="21">
    <mergeCell ref="A1:K1"/>
    <mergeCell ref="A5:K5"/>
    <mergeCell ref="B10:B11"/>
    <mergeCell ref="C10:C11"/>
    <mergeCell ref="D10:D11"/>
    <mergeCell ref="A3:K3"/>
    <mergeCell ref="A131:G131"/>
    <mergeCell ref="B9:G9"/>
    <mergeCell ref="H9:H11"/>
    <mergeCell ref="I9:I11"/>
    <mergeCell ref="E10:E11"/>
    <mergeCell ref="A2:K2"/>
    <mergeCell ref="G10:G11"/>
    <mergeCell ref="A6:K6"/>
    <mergeCell ref="F10:F11"/>
    <mergeCell ref="J9:J11"/>
    <mergeCell ref="A9:A11"/>
    <mergeCell ref="A8:K8"/>
    <mergeCell ref="A7:K7"/>
    <mergeCell ref="A4:K4"/>
    <mergeCell ref="K9:K11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</cp:lastModifiedBy>
  <cp:lastPrinted>2018-05-12T12:19:33Z</cp:lastPrinted>
  <dcterms:created xsi:type="dcterms:W3CDTF">2006-09-17T23:55:00Z</dcterms:created>
  <dcterms:modified xsi:type="dcterms:W3CDTF">2023-02-08T13:26:09Z</dcterms:modified>
  <cp:category/>
  <cp:version/>
  <cp:contentType/>
  <cp:contentStatus/>
</cp:coreProperties>
</file>